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m\Documents\Gulf Swimming\"/>
    </mc:Choice>
  </mc:AlternateContent>
  <bookViews>
    <workbookView xWindow="0" yWindow="0" windowWidth="21600" windowHeight="94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K30" i="1"/>
  <c r="J30" i="1"/>
  <c r="I30" i="1"/>
  <c r="L29" i="1"/>
  <c r="K29" i="1"/>
  <c r="J29" i="1"/>
  <c r="I29" i="1"/>
  <c r="N28" i="1"/>
  <c r="N27" i="1"/>
  <c r="L27" i="1"/>
  <c r="K27" i="1"/>
  <c r="J27" i="1"/>
  <c r="I27" i="1"/>
  <c r="L26" i="1"/>
  <c r="K26" i="1"/>
  <c r="J26" i="1"/>
  <c r="I26" i="1"/>
  <c r="N25" i="1"/>
  <c r="L25" i="1"/>
  <c r="K25" i="1"/>
  <c r="J25" i="1"/>
  <c r="I25" i="1"/>
  <c r="K23" i="1"/>
  <c r="J23" i="1"/>
  <c r="I23" i="1"/>
  <c r="N22" i="1"/>
  <c r="L22" i="1"/>
  <c r="K22" i="1"/>
  <c r="J22" i="1"/>
  <c r="I22" i="1"/>
  <c r="N21" i="1"/>
  <c r="L21" i="1"/>
  <c r="K21" i="1"/>
  <c r="J21" i="1"/>
  <c r="I21" i="1"/>
  <c r="P16" i="1"/>
  <c r="O16" i="1"/>
  <c r="P15" i="1"/>
  <c r="O15" i="1"/>
  <c r="P14" i="1"/>
  <c r="O14" i="1"/>
  <c r="P12" i="1"/>
  <c r="O12" i="1"/>
  <c r="P11" i="1"/>
  <c r="O11" i="1"/>
  <c r="P10" i="1"/>
  <c r="O10" i="1"/>
  <c r="L9" i="1"/>
  <c r="F9" i="1"/>
  <c r="G9" i="1" s="1"/>
  <c r="I9" i="1" s="1"/>
  <c r="J9" i="1" s="1"/>
  <c r="P8" i="1"/>
  <c r="O8" i="1"/>
  <c r="P7" i="1"/>
  <c r="O7" i="1"/>
  <c r="P6" i="1"/>
  <c r="O6" i="1"/>
  <c r="Q24" i="1" l="1"/>
  <c r="L24" i="1"/>
  <c r="O9" i="1"/>
  <c r="F24" i="1" s="1"/>
  <c r="P24" i="1"/>
  <c r="K24" i="1"/>
  <c r="I24" i="1"/>
  <c r="P9" i="1"/>
  <c r="G24" i="1" s="1"/>
  <c r="O24" i="1"/>
  <c r="J24" i="1"/>
  <c r="R24" i="1"/>
  <c r="N24" i="1"/>
</calcChain>
</file>

<file path=xl/sharedStrings.xml><?xml version="1.0" encoding="utf-8"?>
<sst xmlns="http://schemas.openxmlformats.org/spreadsheetml/2006/main" count="84" uniqueCount="69">
  <si>
    <t xml:space="preserve">2021 ATHLETE REIMBURSEMENTS </t>
  </si>
  <si>
    <t>CALCULATIONS</t>
  </si>
  <si>
    <t>ATHLETE REIMBURSEMENT FOR NATIONAL MEETS FROM 1/1/2021 TO 12/31/2021</t>
  </si>
  <si>
    <t>MEETS</t>
  </si>
  <si>
    <t>DATES</t>
  </si>
  <si>
    <t>TOTAL NIGHTS</t>
  </si>
  <si>
    <t>LOCATION</t>
  </si>
  <si>
    <t>LODGING</t>
  </si>
  <si>
    <t>ADD TAX</t>
  </si>
  <si>
    <t>DOUBLE</t>
  </si>
  <si>
    <t>M&amp;I</t>
  </si>
  <si>
    <t>DAILY TOTAL</t>
  </si>
  <si>
    <t>NET DAILY TOTAL</t>
  </si>
  <si>
    <r>
      <t>AIRFARE</t>
    </r>
    <r>
      <rPr>
        <b/>
        <sz val="10"/>
        <rFont val="Calibri"/>
        <family val="2"/>
      </rPr>
      <t>*</t>
    </r>
  </si>
  <si>
    <t>NET AIRFARE</t>
  </si>
  <si>
    <t xml:space="preserve">% </t>
  </si>
  <si>
    <t>MIN TOTAL</t>
  </si>
  <si>
    <t>MAX TOTAL</t>
  </si>
  <si>
    <t>NCSA Juniors</t>
  </si>
  <si>
    <t>TYR International Junior Cup (JNCC)</t>
  </si>
  <si>
    <t>Open Water Nat</t>
  </si>
  <si>
    <t>Olympic Trials</t>
  </si>
  <si>
    <t>6/13-20/2020</t>
  </si>
  <si>
    <t>Omaha, NB</t>
  </si>
  <si>
    <t>NCSA LC Juniors</t>
  </si>
  <si>
    <t>Futures</t>
  </si>
  <si>
    <t>Speedo Summer Championships (JR)</t>
  </si>
  <si>
    <t>Southern Zone Sr Meet</t>
  </si>
  <si>
    <t>SC (Winter) Senior Nationals</t>
  </si>
  <si>
    <t>SC (Winter) Juniors  West</t>
  </si>
  <si>
    <t>REIMBURSEMENTS</t>
  </si>
  <si>
    <t>ATHLETE REIMBURSEMENT FOR NATIONAL MEETS FROM 1/1/2020 TO 12/31/2020</t>
  </si>
  <si>
    <t>MIN</t>
  </si>
  <si>
    <t>MAX</t>
  </si>
  <si>
    <t>TOTAL DAYS</t>
  </si>
  <si>
    <t>NIGHTS</t>
  </si>
  <si>
    <t>TOTAL</t>
  </si>
  <si>
    <t>2 nights</t>
  </si>
  <si>
    <t>3 nights</t>
  </si>
  <si>
    <t>4 nights</t>
  </si>
  <si>
    <t>5 nights</t>
  </si>
  <si>
    <t>6 nights</t>
  </si>
  <si>
    <t>7 nights</t>
  </si>
  <si>
    <t>8 nights</t>
  </si>
  <si>
    <t>9 nights</t>
  </si>
  <si>
    <t>10 nights</t>
  </si>
  <si>
    <t>Olympic Trial</t>
  </si>
  <si>
    <t>NOTES:</t>
  </si>
  <si>
    <t xml:space="preserve">MIN TOTAL for Trials is three days, two nights for swimming one event or four days and three nights if arriving two days prior to first event. Counts one or two days before 1st event 1 day after last event.  </t>
  </si>
  <si>
    <t xml:space="preserve">MIN TOTAL is three days, two nights for swimming one event. Counts one day before 1st event 1 day after last event.  </t>
  </si>
  <si>
    <t>MAX TOTAL is for swimming on the first and last day. Counts one day before 1st event and 1 day after last event.</t>
  </si>
  <si>
    <t xml:space="preserve">Swimmer will only be reimbursed for one day before 1st event to one day after last event based on lodging nights.  </t>
  </si>
  <si>
    <t>Example: If a swimmer swims on day 2 and day 4, the reimbursement will be for 5 days, 4 nights.</t>
  </si>
  <si>
    <t>Per Gulf Swimmings Rules &amp; Regulatons</t>
  </si>
  <si>
    <t>GENERAL TRAVEL WITHIN THE GULF SWIMMING LSC</t>
  </si>
  <si>
    <t>The following guidelines will apply when conducting Gulf Business within the LSC.</t>
  </si>
  <si>
    <r>
      <t>1.</t>
    </r>
    <r>
      <rPr>
        <sz val="7"/>
        <color theme="1"/>
        <rFont val="Times New Roman"/>
        <family val="1"/>
      </rPr>
      <t xml:space="preserve">     </t>
    </r>
    <r>
      <rPr>
        <sz val="10"/>
        <color theme="1"/>
        <rFont val="Arial"/>
        <family val="2"/>
      </rPr>
      <t xml:space="preserve">No reimbursement when attending Gulf Swimming scheduled meetings, i.e. Board of Directors, House of Delegates and regular TPC meetings or </t>
    </r>
    <r>
      <rPr>
        <sz val="10"/>
        <color rgb="FFFF0000"/>
        <rFont val="Arial"/>
        <family val="2"/>
      </rPr>
      <t>any Swim Meet</t>
    </r>
    <r>
      <rPr>
        <sz val="10"/>
        <color theme="1"/>
        <rFont val="Arial"/>
        <family val="2"/>
      </rPr>
      <t xml:space="preserve"> unless included on Athlete Meet Reimbursements.</t>
    </r>
  </si>
  <si>
    <r>
      <t>2.</t>
    </r>
    <r>
      <rPr>
        <sz val="7"/>
        <color theme="1"/>
        <rFont val="Times New Roman"/>
        <family val="1"/>
      </rPr>
      <t xml:space="preserve">     </t>
    </r>
    <r>
      <rPr>
        <sz val="10"/>
        <color theme="1"/>
        <rFont val="Arial"/>
        <family val="2"/>
      </rPr>
      <t>Mileage reimbursement will be available when traveling on Gulf Business when attending special meetings or when traveling is required to carry out assigned duties.</t>
    </r>
  </si>
  <si>
    <r>
      <t>3.</t>
    </r>
    <r>
      <rPr>
        <sz val="7"/>
        <color theme="1"/>
        <rFont val="Times New Roman"/>
        <family val="1"/>
      </rPr>
      <t xml:space="preserve">     </t>
    </r>
    <r>
      <rPr>
        <sz val="10"/>
        <color theme="1"/>
        <rFont val="Arial"/>
        <family val="2"/>
      </rPr>
      <t xml:space="preserve">No mileage reimbursements will be made if the person is receiving a stipend from Gulf Swimming for the event. </t>
    </r>
  </si>
  <si>
    <r>
      <t>4.</t>
    </r>
    <r>
      <rPr>
        <sz val="7"/>
        <color theme="1"/>
        <rFont val="Times New Roman"/>
        <family val="1"/>
      </rPr>
      <t xml:space="preserve">     </t>
    </r>
    <r>
      <rPr>
        <sz val="10"/>
        <color theme="1"/>
        <rFont val="Arial"/>
        <family val="2"/>
      </rPr>
      <t>If the meeting is a breakfast or lunch meeting, reasonable meal expenses will be approved.</t>
    </r>
  </si>
  <si>
    <r>
      <t>5.</t>
    </r>
    <r>
      <rPr>
        <sz val="7"/>
        <color theme="1"/>
        <rFont val="Times New Roman"/>
        <family val="1"/>
      </rPr>
      <t xml:space="preserve">     </t>
    </r>
    <r>
      <rPr>
        <sz val="10"/>
        <color theme="1"/>
        <rFont val="Arial"/>
        <family val="2"/>
      </rPr>
      <t>No meal reimbursement or Gulf per diem will be available when traveling to USA Swimming workshops where a per diem is given by USA Swimming.</t>
    </r>
  </si>
  <si>
    <t>If National Event is held in the Greater Houston Metropolitan Area  –  No Reimbursement for those swimmers residing in the Greater Houston Metro Area.</t>
  </si>
  <si>
    <t>If National Event is held in the Bryan-College Station Metropolitan Area  –  No Reimbursement for those swimmers residing in the Bryan-College Station Metro Area.</t>
  </si>
  <si>
    <r>
      <rPr>
        <sz val="11"/>
        <color theme="1"/>
        <rFont val="Calibri"/>
        <family val="2"/>
      </rPr>
      <t>**</t>
    </r>
    <r>
      <rPr>
        <sz val="11"/>
        <color theme="1"/>
        <rFont val="Calibri"/>
        <family val="2"/>
        <scheme val="minor"/>
      </rPr>
      <t>For those swimmers competing in a National Level Meet outside their Metro Area but within the Gulf LSC:</t>
    </r>
  </si>
  <si>
    <r>
      <t>1.</t>
    </r>
    <r>
      <rPr>
        <sz val="7"/>
        <color theme="1"/>
        <rFont val="Times New Roman"/>
        <family val="1"/>
      </rPr>
      <t xml:space="preserve">       </t>
    </r>
    <r>
      <rPr>
        <sz val="11"/>
        <color theme="1"/>
        <rFont val="Calibri"/>
        <family val="2"/>
        <scheme val="minor"/>
      </rPr>
      <t>No Hotel Stay, commuting each day. - Roundtrip mileage will be paid at the current year’s IRS mileage rate for each day actually competing at the Meet.  No Per Diem</t>
    </r>
  </si>
  <si>
    <r>
      <t>2.</t>
    </r>
    <r>
      <rPr>
        <sz val="7"/>
        <color theme="1"/>
        <rFont val="Times New Roman"/>
        <family val="1"/>
      </rPr>
      <t xml:space="preserve">       </t>
    </r>
    <r>
      <rPr>
        <sz val="11"/>
        <color theme="1"/>
        <rFont val="Calibri"/>
        <family val="2"/>
        <scheme val="minor"/>
      </rPr>
      <t>With Hotel Stay –</t>
    </r>
  </si>
  <si>
    <r>
      <t>a.</t>
    </r>
    <r>
      <rPr>
        <sz val="7"/>
        <color theme="1"/>
        <rFont val="Times New Roman"/>
        <family val="1"/>
      </rPr>
      <t xml:space="preserve">       </t>
    </r>
    <r>
      <rPr>
        <sz val="11"/>
        <color theme="1"/>
        <rFont val="Calibri"/>
        <family val="2"/>
        <scheme val="minor"/>
      </rPr>
      <t>Only one roundtrip will be allowed.   No airfare calculation.</t>
    </r>
  </si>
  <si>
    <r>
      <t>b.</t>
    </r>
    <r>
      <rPr>
        <sz val="7"/>
        <color theme="1"/>
        <rFont val="Times New Roman"/>
        <family val="1"/>
      </rPr>
      <t xml:space="preserve">      </t>
    </r>
    <r>
      <rPr>
        <sz val="11"/>
        <color theme="1"/>
        <rFont val="Calibri"/>
        <family val="2"/>
        <scheme val="minor"/>
      </rPr>
      <t>Per Diem will only be paid for the number of nights of a required Hotel Stay.  Officials will not receive a per diem.</t>
    </r>
  </si>
  <si>
    <r>
      <t>c.</t>
    </r>
    <r>
      <rPr>
        <sz val="7"/>
        <color theme="1"/>
        <rFont val="Times New Roman"/>
        <family val="1"/>
      </rPr>
      <t xml:space="preserve">       </t>
    </r>
    <r>
      <rPr>
        <sz val="11"/>
        <color theme="1"/>
        <rFont val="Calibri"/>
        <family val="2"/>
        <scheme val="minor"/>
      </rPr>
      <t>Hotel and Per Diem will be calculated using our current Meet Reimbursement formula, using the GSA per diem tables for the year and location of the Meet.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</si>
</sst>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m/d/yy;@"/>
    <numFmt numFmtId="165" formatCode="m/d;@"/>
    <numFmt numFmtId="166" formatCode="&quot;$&quot;#,##0"/>
    <numFmt numFmtId="167" formatCode="[$$-409]#,##0"/>
    <numFmt numFmtId="168" formatCode="&quot;$&quot;#,##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b/>
      <sz val="10"/>
      <name val="Calibri"/>
      <family val="2"/>
    </font>
    <font>
      <sz val="11"/>
      <name val="Calibri"/>
      <family val="2"/>
      <scheme val="minor"/>
    </font>
    <font>
      <sz val="11"/>
      <color rgb="FF414141"/>
      <name val="Calibri"/>
      <family val="2"/>
      <scheme val="minor"/>
    </font>
    <font>
      <vertAlign val="superscript"/>
      <sz val="11"/>
      <name val="Arial Black"/>
      <family val="2"/>
    </font>
    <font>
      <sz val="10"/>
      <name val="Arial"/>
      <family val="2"/>
    </font>
    <font>
      <b/>
      <u/>
      <sz val="10"/>
      <color theme="1"/>
      <name val="Arial"/>
      <family val="2"/>
    </font>
    <font>
      <sz val="10"/>
      <color theme="1"/>
      <name val="Arial"/>
      <family val="2"/>
    </font>
    <font>
      <sz val="7"/>
      <color theme="1"/>
      <name val="Times New Roman"/>
      <family val="1"/>
    </font>
    <font>
      <sz val="10"/>
      <color rgb="FFFF0000"/>
      <name val="Arial"/>
      <family val="2"/>
    </font>
    <font>
      <sz val="11"/>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164" fontId="0" fillId="0" borderId="0" xfId="0" quotePrefix="1" applyNumberFormat="1"/>
    <xf numFmtId="0" fontId="3" fillId="0" borderId="0" xfId="0" applyFont="1"/>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 wrapText="1"/>
    </xf>
    <xf numFmtId="0" fontId="6" fillId="0" borderId="0" xfId="0" applyFont="1" applyFill="1"/>
    <xf numFmtId="165" fontId="6" fillId="0" borderId="0" xfId="0" quotePrefix="1" applyNumberFormat="1" applyFont="1" applyFill="1" applyAlignment="1">
      <alignment horizontal="left"/>
    </xf>
    <xf numFmtId="3" fontId="6" fillId="0" borderId="0" xfId="0" applyNumberFormat="1" applyFont="1" applyFill="1" applyAlignment="1">
      <alignment horizontal="center"/>
    </xf>
    <xf numFmtId="0" fontId="6" fillId="0" borderId="0" xfId="0" applyFont="1" applyFill="1" applyAlignment="1">
      <alignment horizontal="center"/>
    </xf>
    <xf numFmtId="166" fontId="6" fillId="0" borderId="0" xfId="0" applyNumberFormat="1" applyFont="1" applyFill="1"/>
    <xf numFmtId="167" fontId="6" fillId="0" borderId="0" xfId="0" applyNumberFormat="1" applyFont="1" applyFill="1"/>
    <xf numFmtId="2" fontId="6" fillId="0" borderId="0" xfId="0" applyNumberFormat="1" applyFont="1" applyFill="1"/>
    <xf numFmtId="0" fontId="7" fillId="0" borderId="0" xfId="0" applyFont="1"/>
    <xf numFmtId="167" fontId="6" fillId="0" borderId="0" xfId="1" applyNumberFormat="1" applyFont="1" applyFill="1"/>
    <xf numFmtId="0" fontId="0" fillId="0" borderId="0" xfId="0" applyFill="1"/>
    <xf numFmtId="1" fontId="6" fillId="0" borderId="0" xfId="0" applyNumberFormat="1" applyFont="1" applyFill="1"/>
    <xf numFmtId="3" fontId="6" fillId="0" borderId="0" xfId="0" applyNumberFormat="1" applyFont="1" applyFill="1"/>
    <xf numFmtId="0" fontId="8" fillId="0" borderId="0" xfId="0" applyNumberFormat="1" applyFont="1" applyFill="1"/>
    <xf numFmtId="0" fontId="0" fillId="0" borderId="0" xfId="0" applyAlignment="1">
      <alignment horizontal="center"/>
    </xf>
    <xf numFmtId="0" fontId="9" fillId="0" borderId="0" xfId="0" applyFont="1"/>
    <xf numFmtId="0" fontId="9" fillId="0" borderId="0" xfId="0" applyFont="1" applyAlignment="1">
      <alignment horizontal="center"/>
    </xf>
    <xf numFmtId="3" fontId="0" fillId="0" borderId="0" xfId="0" applyNumberFormat="1" applyFont="1" applyFill="1" applyAlignment="1">
      <alignment horizontal="center"/>
    </xf>
    <xf numFmtId="167" fontId="0" fillId="0" borderId="0" xfId="0" applyNumberFormat="1" applyFont="1" applyFill="1"/>
    <xf numFmtId="166" fontId="0" fillId="0" borderId="0" xfId="0" applyNumberFormat="1" applyFont="1" applyFill="1"/>
    <xf numFmtId="0" fontId="0" fillId="0" borderId="0" xfId="0" applyFont="1" applyFill="1"/>
    <xf numFmtId="166" fontId="0" fillId="0" borderId="0" xfId="0" applyNumberFormat="1"/>
    <xf numFmtId="168" fontId="0" fillId="0" borderId="0" xfId="0" applyNumberFormat="1" applyFont="1" applyFill="1"/>
    <xf numFmtId="0" fontId="2" fillId="0" borderId="0" xfId="0" applyFont="1"/>
    <xf numFmtId="165" fontId="0" fillId="0" borderId="0" xfId="0" applyNumberFormat="1" applyAlignment="1">
      <alignment horizontal="left"/>
    </xf>
    <xf numFmtId="0" fontId="4" fillId="0" borderId="0" xfId="0" applyFont="1"/>
    <xf numFmtId="3" fontId="0" fillId="0" borderId="0" xfId="0" applyNumberFormat="1"/>
    <xf numFmtId="3" fontId="0" fillId="0" borderId="0" xfId="0" applyNumberFormat="1" applyAlignment="1">
      <alignment horizontal="center"/>
    </xf>
    <xf numFmtId="0" fontId="10" fillId="0" borderId="0" xfId="0" applyFont="1" applyAlignment="1">
      <alignment horizontal="left" vertical="center" indent="1"/>
    </xf>
    <xf numFmtId="0" fontId="11" fillId="0" borderId="0" xfId="0" applyFont="1" applyAlignment="1">
      <alignment horizontal="left" vertical="center" indent="1"/>
    </xf>
    <xf numFmtId="0" fontId="11" fillId="0" borderId="0" xfId="0" applyFont="1" applyAlignment="1">
      <alignment horizontal="left" vertical="center" indent="3"/>
    </xf>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workbookViewId="0">
      <selection activeCell="B18" sqref="B18"/>
    </sheetView>
  </sheetViews>
  <sheetFormatPr defaultRowHeight="14.5" x14ac:dyDescent="0.35"/>
  <cols>
    <col min="1" max="1" width="31.26953125" customWidth="1"/>
    <col min="2" max="2" width="12.81640625" customWidth="1"/>
    <col min="3" max="3" width="11.453125" customWidth="1"/>
    <col min="4" max="5" width="16.08984375" bestFit="1" customWidth="1"/>
    <col min="6" max="6" width="8.453125" bestFit="1" customWidth="1"/>
    <col min="7" max="7" width="8.54296875" bestFit="1" customWidth="1"/>
    <col min="8" max="8" width="7.1796875" customWidth="1"/>
    <col min="11" max="11" width="11" customWidth="1"/>
    <col min="12" max="12" width="10.54296875" customWidth="1"/>
    <col min="13" max="13" width="1.90625" customWidth="1"/>
    <col min="14" max="14" width="7" bestFit="1" customWidth="1"/>
  </cols>
  <sheetData>
    <row r="1" spans="1:18" x14ac:dyDescent="0.35">
      <c r="A1" t="s">
        <v>0</v>
      </c>
      <c r="O1" s="1"/>
    </row>
    <row r="3" spans="1:18" x14ac:dyDescent="0.35">
      <c r="A3" s="2" t="s">
        <v>1</v>
      </c>
    </row>
    <row r="4" spans="1:18" x14ac:dyDescent="0.35">
      <c r="A4" s="3" t="s">
        <v>2</v>
      </c>
      <c r="B4" s="4"/>
      <c r="C4" s="3"/>
      <c r="D4" s="3"/>
      <c r="E4" s="3"/>
      <c r="F4" s="3"/>
      <c r="G4" s="3"/>
      <c r="H4" s="3"/>
      <c r="I4" s="3"/>
      <c r="J4" s="3"/>
      <c r="K4" s="4"/>
      <c r="L4" s="4"/>
      <c r="M4" s="4"/>
      <c r="N4" s="4"/>
      <c r="O4" s="4"/>
      <c r="P4" s="4"/>
    </row>
    <row r="5" spans="1:18" ht="39.5" x14ac:dyDescent="0.35">
      <c r="A5" s="5" t="s">
        <v>3</v>
      </c>
      <c r="B5" s="5" t="s">
        <v>4</v>
      </c>
      <c r="C5" s="5" t="s">
        <v>5</v>
      </c>
      <c r="D5" s="5" t="s">
        <v>6</v>
      </c>
      <c r="E5" s="5" t="s">
        <v>7</v>
      </c>
      <c r="F5" s="5" t="s">
        <v>8</v>
      </c>
      <c r="G5" s="5" t="s">
        <v>9</v>
      </c>
      <c r="H5" s="5" t="s">
        <v>10</v>
      </c>
      <c r="I5" s="5" t="s">
        <v>11</v>
      </c>
      <c r="J5" s="5" t="s">
        <v>12</v>
      </c>
      <c r="K5" s="5" t="s">
        <v>13</v>
      </c>
      <c r="L5" s="5" t="s">
        <v>14</v>
      </c>
      <c r="M5" s="5"/>
      <c r="N5" s="5" t="s">
        <v>15</v>
      </c>
      <c r="O5" s="5" t="s">
        <v>16</v>
      </c>
      <c r="P5" s="5" t="s">
        <v>17</v>
      </c>
    </row>
    <row r="6" spans="1:18" x14ac:dyDescent="0.35">
      <c r="A6" s="6" t="s">
        <v>18</v>
      </c>
      <c r="B6" s="7"/>
      <c r="C6" s="8"/>
      <c r="D6" s="6"/>
      <c r="E6" s="9"/>
      <c r="F6" s="6"/>
      <c r="G6" s="10"/>
      <c r="H6" s="9"/>
      <c r="I6" s="10"/>
      <c r="J6" s="10"/>
      <c r="K6" s="10"/>
      <c r="L6" s="10"/>
      <c r="M6" s="11"/>
      <c r="N6" s="12">
        <v>0.8</v>
      </c>
      <c r="O6" s="11">
        <f>(2*$J6)+$L6</f>
        <v>0</v>
      </c>
      <c r="P6" s="11">
        <f>($C6*$J6)+$L6</f>
        <v>0</v>
      </c>
    </row>
    <row r="7" spans="1:18" x14ac:dyDescent="0.35">
      <c r="A7" s="6" t="s">
        <v>19</v>
      </c>
      <c r="B7" s="7"/>
      <c r="C7" s="8"/>
      <c r="D7" s="6"/>
      <c r="E7" s="9"/>
      <c r="F7" s="6"/>
      <c r="G7" s="10"/>
      <c r="H7" s="9"/>
      <c r="I7" s="10"/>
      <c r="J7" s="10"/>
      <c r="K7" s="10"/>
      <c r="L7" s="10"/>
      <c r="M7" s="11"/>
      <c r="N7" s="12">
        <v>0.8</v>
      </c>
      <c r="O7" s="11">
        <f>(2*$J7)+$L7</f>
        <v>0</v>
      </c>
      <c r="P7" s="11">
        <f>($C7*$J7)+$L7</f>
        <v>0</v>
      </c>
    </row>
    <row r="8" spans="1:18" x14ac:dyDescent="0.35">
      <c r="A8" s="6" t="s">
        <v>20</v>
      </c>
      <c r="B8" s="6"/>
      <c r="C8" s="8"/>
      <c r="D8" s="6"/>
      <c r="E8" s="9"/>
      <c r="F8" s="6"/>
      <c r="G8" s="10"/>
      <c r="H8" s="9"/>
      <c r="I8" s="10"/>
      <c r="J8" s="10"/>
      <c r="K8" s="10"/>
      <c r="L8" s="10"/>
      <c r="M8" s="11"/>
      <c r="N8" s="12">
        <v>0.85</v>
      </c>
      <c r="O8" s="11">
        <f>(2*$J8)+$L8</f>
        <v>0</v>
      </c>
      <c r="P8" s="11">
        <f>($C8*$J8)+$L8</f>
        <v>0</v>
      </c>
    </row>
    <row r="9" spans="1:18" x14ac:dyDescent="0.35">
      <c r="A9" s="6" t="s">
        <v>21</v>
      </c>
      <c r="B9" s="7" t="s">
        <v>22</v>
      </c>
      <c r="C9" s="8">
        <v>10</v>
      </c>
      <c r="D9" s="6" t="s">
        <v>23</v>
      </c>
      <c r="E9" s="9">
        <v>110</v>
      </c>
      <c r="F9" s="6">
        <f t="shared" ref="F9" si="0">(E9*0.15)+E9</f>
        <v>126.5</v>
      </c>
      <c r="G9" s="10">
        <f t="shared" ref="G9" si="1">F9/2</f>
        <v>63.25</v>
      </c>
      <c r="H9" s="9">
        <v>61</v>
      </c>
      <c r="I9" s="10">
        <f t="shared" ref="I9" si="2">(G9+H9)</f>
        <v>124.25</v>
      </c>
      <c r="J9" s="10">
        <f t="shared" ref="J9" si="3">I9*N9</f>
        <v>118.03749999999999</v>
      </c>
      <c r="K9" s="10">
        <v>418</v>
      </c>
      <c r="L9" s="10">
        <f t="shared" ref="L9" si="4">K9*N9</f>
        <v>397.09999999999997</v>
      </c>
      <c r="M9" s="11"/>
      <c r="N9" s="12">
        <v>0.95</v>
      </c>
      <c r="O9" s="11">
        <f t="shared" ref="O9:O12" si="5">(2*$J9)+$L9</f>
        <v>633.17499999999995</v>
      </c>
      <c r="P9" s="11">
        <f t="shared" ref="P9:P14" si="6">($C9*$J9)+$L9</f>
        <v>1577.4749999999999</v>
      </c>
    </row>
    <row r="10" spans="1:18" x14ac:dyDescent="0.35">
      <c r="A10" s="6" t="s">
        <v>24</v>
      </c>
      <c r="B10" s="7"/>
      <c r="C10" s="8"/>
      <c r="D10" s="6"/>
      <c r="E10" s="9"/>
      <c r="F10" s="11"/>
      <c r="G10" s="10"/>
      <c r="H10" s="9"/>
      <c r="I10" s="10"/>
      <c r="J10" s="10"/>
      <c r="K10" s="10"/>
      <c r="L10" s="10"/>
      <c r="M10" s="11"/>
      <c r="N10" s="12">
        <v>0.8</v>
      </c>
      <c r="O10" s="11">
        <f>(2*$J10)+$L10</f>
        <v>0</v>
      </c>
      <c r="P10" s="11">
        <f>($C10*$J10)+$L10</f>
        <v>0</v>
      </c>
    </row>
    <row r="11" spans="1:18" x14ac:dyDescent="0.35">
      <c r="A11" s="6" t="s">
        <v>25</v>
      </c>
      <c r="B11" s="7"/>
      <c r="C11" s="8"/>
      <c r="D11" s="13"/>
      <c r="E11" s="9"/>
      <c r="F11" s="6"/>
      <c r="G11" s="10"/>
      <c r="H11" s="9"/>
      <c r="I11" s="10"/>
      <c r="J11" s="10"/>
      <c r="K11" s="10"/>
      <c r="L11" s="10"/>
      <c r="M11" s="11"/>
      <c r="N11" s="12">
        <v>0.8</v>
      </c>
      <c r="O11" s="14">
        <f>(2*$J11)+$L11</f>
        <v>0</v>
      </c>
      <c r="P11" s="14">
        <f>($C11*$J11)+$L11</f>
        <v>0</v>
      </c>
    </row>
    <row r="12" spans="1:18" x14ac:dyDescent="0.35">
      <c r="A12" s="6" t="s">
        <v>26</v>
      </c>
      <c r="B12" s="7"/>
      <c r="C12" s="8"/>
      <c r="D12" s="6"/>
      <c r="E12" s="9"/>
      <c r="F12" s="6"/>
      <c r="G12" s="10"/>
      <c r="H12" s="9"/>
      <c r="I12" s="10"/>
      <c r="J12" s="10"/>
      <c r="K12" s="10"/>
      <c r="L12" s="10"/>
      <c r="M12" s="11"/>
      <c r="N12" s="12">
        <v>0.85</v>
      </c>
      <c r="O12" s="11">
        <f t="shared" si="5"/>
        <v>0</v>
      </c>
      <c r="P12" s="11">
        <f t="shared" si="6"/>
        <v>0</v>
      </c>
      <c r="R12" s="15"/>
    </row>
    <row r="13" spans="1:18" x14ac:dyDescent="0.35">
      <c r="A13" s="6" t="s">
        <v>27</v>
      </c>
      <c r="B13" s="7"/>
      <c r="C13" s="8"/>
      <c r="D13" s="6"/>
      <c r="E13" s="9"/>
      <c r="F13" s="6"/>
      <c r="G13" s="10"/>
      <c r="H13" s="9"/>
      <c r="I13" s="10"/>
      <c r="J13" s="10"/>
      <c r="K13" s="10"/>
      <c r="L13" s="10"/>
      <c r="M13" s="11"/>
      <c r="N13" s="12"/>
      <c r="O13" s="11"/>
      <c r="P13" s="11">
        <v>400</v>
      </c>
      <c r="R13" s="15"/>
    </row>
    <row r="14" spans="1:18" x14ac:dyDescent="0.35">
      <c r="A14" s="6" t="s">
        <v>28</v>
      </c>
      <c r="B14" s="7"/>
      <c r="C14" s="8"/>
      <c r="D14" s="7"/>
      <c r="E14" s="9"/>
      <c r="F14" s="6"/>
      <c r="G14" s="16"/>
      <c r="H14" s="9"/>
      <c r="I14" s="16"/>
      <c r="J14" s="16"/>
      <c r="K14" s="6"/>
      <c r="L14" s="11"/>
      <c r="M14" s="11"/>
      <c r="N14" s="12">
        <v>0.9</v>
      </c>
      <c r="O14" s="17">
        <f>(2*$J14)+$L14</f>
        <v>0</v>
      </c>
      <c r="P14" s="11">
        <f t="shared" si="6"/>
        <v>0</v>
      </c>
      <c r="R14" s="15"/>
    </row>
    <row r="15" spans="1:18" ht="19" x14ac:dyDescent="0.5">
      <c r="A15" s="6" t="s">
        <v>29</v>
      </c>
      <c r="B15" s="7"/>
      <c r="C15" s="8"/>
      <c r="D15" s="7"/>
      <c r="E15" s="9"/>
      <c r="F15" s="6"/>
      <c r="G15" s="16"/>
      <c r="H15" s="9"/>
      <c r="I15" s="16"/>
      <c r="J15" s="16"/>
      <c r="K15" s="6"/>
      <c r="L15" s="11"/>
      <c r="M15" s="18"/>
      <c r="N15" s="12">
        <v>0.85</v>
      </c>
      <c r="O15" s="17">
        <f>(2*$J15)+$L15</f>
        <v>0</v>
      </c>
      <c r="P15" s="11">
        <f>($C15*$J15)+$L15</f>
        <v>0</v>
      </c>
      <c r="R15" s="15"/>
    </row>
    <row r="16" spans="1:18" x14ac:dyDescent="0.35">
      <c r="C16" s="8"/>
      <c r="E16" s="9"/>
      <c r="F16" s="6"/>
      <c r="G16" s="10"/>
      <c r="H16" s="9"/>
      <c r="I16" s="10"/>
      <c r="J16" s="10"/>
      <c r="K16" s="10"/>
      <c r="L16" s="10"/>
      <c r="M16" s="11"/>
      <c r="N16" s="12">
        <v>0.95</v>
      </c>
      <c r="O16" s="11">
        <f>(2*$J16)+$L16</f>
        <v>0</v>
      </c>
      <c r="P16" s="11">
        <f>($C16*$J16)+$L16</f>
        <v>0</v>
      </c>
      <c r="R16" s="15"/>
    </row>
    <row r="17" spans="1:18" x14ac:dyDescent="0.35">
      <c r="A17" s="2" t="s">
        <v>30</v>
      </c>
    </row>
    <row r="18" spans="1:18" x14ac:dyDescent="0.35">
      <c r="A18" s="3" t="s">
        <v>31</v>
      </c>
      <c r="B18" s="4"/>
      <c r="C18" s="4"/>
      <c r="D18" s="4"/>
      <c r="E18" s="4"/>
      <c r="F18" s="4"/>
      <c r="G18" s="4"/>
      <c r="H18" s="4"/>
      <c r="I18" s="4"/>
      <c r="J18" s="4"/>
      <c r="K18" s="4"/>
      <c r="L18" s="4"/>
      <c r="M18" s="4"/>
      <c r="N18" s="4"/>
    </row>
    <row r="19" spans="1:18" x14ac:dyDescent="0.35">
      <c r="F19" s="19" t="s">
        <v>32</v>
      </c>
      <c r="G19" s="19" t="s">
        <v>33</v>
      </c>
      <c r="I19" s="20"/>
    </row>
    <row r="20" spans="1:18" x14ac:dyDescent="0.35">
      <c r="A20" s="5" t="s">
        <v>3</v>
      </c>
      <c r="B20" s="5" t="s">
        <v>4</v>
      </c>
      <c r="C20" s="19" t="s">
        <v>34</v>
      </c>
      <c r="D20" s="19" t="s">
        <v>35</v>
      </c>
      <c r="E20" t="s">
        <v>6</v>
      </c>
      <c r="F20" s="19" t="s">
        <v>36</v>
      </c>
      <c r="G20" s="19" t="s">
        <v>36</v>
      </c>
      <c r="I20" s="21" t="s">
        <v>37</v>
      </c>
      <c r="J20" s="21" t="s">
        <v>38</v>
      </c>
      <c r="K20" s="21" t="s">
        <v>39</v>
      </c>
      <c r="L20" s="21" t="s">
        <v>40</v>
      </c>
      <c r="M20" s="21"/>
      <c r="N20" s="21" t="s">
        <v>41</v>
      </c>
      <c r="O20" s="21" t="s">
        <v>42</v>
      </c>
      <c r="P20" s="21" t="s">
        <v>43</v>
      </c>
      <c r="Q20" s="21" t="s">
        <v>44</v>
      </c>
      <c r="R20" s="21" t="s">
        <v>45</v>
      </c>
    </row>
    <row r="21" spans="1:18" x14ac:dyDescent="0.35">
      <c r="A21" s="6" t="s">
        <v>18</v>
      </c>
      <c r="B21" s="7"/>
      <c r="C21" s="22"/>
      <c r="D21" s="8"/>
      <c r="E21" s="6"/>
      <c r="F21" s="23"/>
      <c r="G21" s="23"/>
      <c r="H21" s="24"/>
      <c r="I21" s="24">
        <f t="shared" ref="I21:I27" si="7">2*$J6+$L6</f>
        <v>0</v>
      </c>
      <c r="J21" s="24">
        <f t="shared" ref="J21:J27" si="8">3*$J6+$L6</f>
        <v>0</v>
      </c>
      <c r="K21" s="24">
        <f t="shared" ref="K21:K27" si="9">4*$J6+$L6</f>
        <v>0</v>
      </c>
      <c r="L21" s="24">
        <f>5*$J6+$L6</f>
        <v>0</v>
      </c>
      <c r="M21" s="24"/>
      <c r="N21" s="24">
        <f>6*$J6+$L6</f>
        <v>0</v>
      </c>
    </row>
    <row r="22" spans="1:18" x14ac:dyDescent="0.35">
      <c r="A22" s="6" t="s">
        <v>19</v>
      </c>
      <c r="B22" s="7"/>
      <c r="C22" s="22"/>
      <c r="D22" s="8"/>
      <c r="E22" s="6"/>
      <c r="F22" s="23"/>
      <c r="G22" s="23"/>
      <c r="H22" s="25"/>
      <c r="I22" s="24">
        <f t="shared" si="7"/>
        <v>0</v>
      </c>
      <c r="J22" s="24">
        <f t="shared" si="8"/>
        <v>0</v>
      </c>
      <c r="K22" s="24">
        <f t="shared" si="9"/>
        <v>0</v>
      </c>
      <c r="L22" s="24">
        <f>5*$J7+$L7</f>
        <v>0</v>
      </c>
      <c r="M22" s="24"/>
      <c r="N22" s="24">
        <f>6*$J7+$L7</f>
        <v>0</v>
      </c>
    </row>
    <row r="23" spans="1:18" x14ac:dyDescent="0.35">
      <c r="A23" s="6" t="s">
        <v>20</v>
      </c>
      <c r="B23" s="6"/>
      <c r="C23" s="22"/>
      <c r="D23" s="8"/>
      <c r="E23" s="6"/>
      <c r="F23" s="23"/>
      <c r="G23" s="23"/>
      <c r="H23" s="25"/>
      <c r="I23" s="24">
        <f t="shared" si="7"/>
        <v>0</v>
      </c>
      <c r="J23" s="24">
        <f t="shared" si="8"/>
        <v>0</v>
      </c>
      <c r="K23" s="24">
        <f t="shared" si="9"/>
        <v>0</v>
      </c>
      <c r="L23" s="24"/>
      <c r="M23" s="24"/>
      <c r="N23" s="24"/>
      <c r="O23" s="26"/>
      <c r="P23" s="26"/>
      <c r="Q23" s="26"/>
      <c r="R23" s="26"/>
    </row>
    <row r="24" spans="1:18" x14ac:dyDescent="0.35">
      <c r="A24" s="6" t="s">
        <v>46</v>
      </c>
      <c r="B24" s="7" t="s">
        <v>22</v>
      </c>
      <c r="C24" s="22">
        <v>9</v>
      </c>
      <c r="D24" s="8">
        <v>10</v>
      </c>
      <c r="E24" s="6" t="s">
        <v>23</v>
      </c>
      <c r="F24" s="23">
        <f t="shared" ref="F24:G24" si="10">O9</f>
        <v>633.17499999999995</v>
      </c>
      <c r="G24" s="23">
        <f t="shared" si="10"/>
        <v>1577.4749999999999</v>
      </c>
      <c r="H24" s="24"/>
      <c r="I24" s="24">
        <f t="shared" si="7"/>
        <v>633.17499999999995</v>
      </c>
      <c r="J24" s="24">
        <f t="shared" si="8"/>
        <v>751.21249999999986</v>
      </c>
      <c r="K24" s="24">
        <f t="shared" si="9"/>
        <v>869.25</v>
      </c>
      <c r="L24" s="24">
        <f>5*$J9+$L9</f>
        <v>987.28749999999991</v>
      </c>
      <c r="M24" s="24"/>
      <c r="N24" s="24">
        <f>6*$J9+$L9</f>
        <v>1105.3249999999998</v>
      </c>
      <c r="O24" s="27">
        <f>7*$J9+$L9</f>
        <v>1223.3625</v>
      </c>
      <c r="P24" s="27">
        <f>8*$J9+$L9</f>
        <v>1341.3999999999999</v>
      </c>
      <c r="Q24" s="27">
        <f>9*$J9+$L9</f>
        <v>1459.4374999999998</v>
      </c>
      <c r="R24" s="27">
        <f>10*$J9+$L9</f>
        <v>1577.4749999999999</v>
      </c>
    </row>
    <row r="25" spans="1:18" x14ac:dyDescent="0.35">
      <c r="A25" s="6" t="s">
        <v>24</v>
      </c>
      <c r="B25" s="7"/>
      <c r="C25" s="22"/>
      <c r="D25" s="8"/>
      <c r="E25" s="6"/>
      <c r="F25" s="23"/>
      <c r="G25" s="23"/>
      <c r="H25" s="25"/>
      <c r="I25" s="24">
        <f t="shared" si="7"/>
        <v>0</v>
      </c>
      <c r="J25" s="24">
        <f t="shared" si="8"/>
        <v>0</v>
      </c>
      <c r="K25" s="24">
        <f t="shared" si="9"/>
        <v>0</v>
      </c>
      <c r="L25" s="24">
        <f>5*$J10+$L10</f>
        <v>0</v>
      </c>
      <c r="M25" s="24"/>
      <c r="N25" s="24">
        <f>6*$J10+$L10</f>
        <v>0</v>
      </c>
      <c r="O25" s="26"/>
      <c r="P25" s="26"/>
      <c r="Q25" s="26"/>
      <c r="R25" s="26"/>
    </row>
    <row r="26" spans="1:18" x14ac:dyDescent="0.35">
      <c r="A26" s="6" t="s">
        <v>25</v>
      </c>
      <c r="B26" s="7"/>
      <c r="C26" s="22"/>
      <c r="D26" s="8"/>
      <c r="E26" s="13"/>
      <c r="F26" s="23"/>
      <c r="G26" s="23"/>
      <c r="H26" s="25"/>
      <c r="I26" s="24">
        <f t="shared" si="7"/>
        <v>0</v>
      </c>
      <c r="J26" s="24">
        <f t="shared" si="8"/>
        <v>0</v>
      </c>
      <c r="K26" s="24">
        <f t="shared" si="9"/>
        <v>0</v>
      </c>
      <c r="L26" s="24">
        <f>5*$J11+$L11</f>
        <v>0</v>
      </c>
      <c r="M26" s="24"/>
      <c r="N26" s="24"/>
    </row>
    <row r="27" spans="1:18" x14ac:dyDescent="0.35">
      <c r="A27" s="6" t="s">
        <v>26</v>
      </c>
      <c r="B27" s="7"/>
      <c r="C27" s="22"/>
      <c r="D27" s="8"/>
      <c r="E27" s="6"/>
      <c r="F27" s="23"/>
      <c r="G27" s="23"/>
      <c r="H27" s="25"/>
      <c r="I27" s="24">
        <f t="shared" si="7"/>
        <v>0</v>
      </c>
      <c r="J27" s="24">
        <f t="shared" si="8"/>
        <v>0</v>
      </c>
      <c r="K27" s="24">
        <f t="shared" si="9"/>
        <v>0</v>
      </c>
      <c r="L27" s="24">
        <f>5*$J12+$L12</f>
        <v>0</v>
      </c>
      <c r="M27" s="24"/>
      <c r="N27" s="24">
        <f>6*$J12+$L12</f>
        <v>0</v>
      </c>
    </row>
    <row r="28" spans="1:18" x14ac:dyDescent="0.35">
      <c r="A28" s="6" t="s">
        <v>27</v>
      </c>
      <c r="B28" s="7"/>
      <c r="C28" s="22"/>
      <c r="D28" s="8"/>
      <c r="E28" s="6"/>
      <c r="F28" s="23"/>
      <c r="G28" s="23"/>
      <c r="H28" s="25"/>
      <c r="I28" s="24"/>
      <c r="J28" s="24"/>
      <c r="K28" s="24"/>
      <c r="L28" s="24"/>
      <c r="M28" s="24"/>
      <c r="N28" s="24">
        <f>G28</f>
        <v>0</v>
      </c>
    </row>
    <row r="29" spans="1:18" x14ac:dyDescent="0.35">
      <c r="A29" s="6" t="s">
        <v>28</v>
      </c>
      <c r="B29" s="7"/>
      <c r="C29" s="22"/>
      <c r="D29" s="8"/>
      <c r="E29" s="7"/>
      <c r="H29" s="25"/>
      <c r="I29" s="24">
        <f t="shared" ref="I29:I30" si="11">2*$J14+$L14</f>
        <v>0</v>
      </c>
      <c r="J29" s="24">
        <f t="shared" ref="J29:J30" si="12">3*$J14+$L14</f>
        <v>0</v>
      </c>
      <c r="K29" s="24">
        <f t="shared" ref="K29:K30" si="13">4*$J14+$L14</f>
        <v>0</v>
      </c>
      <c r="L29" s="24">
        <f t="shared" ref="L29:L30" si="14">5*$J14+$L14</f>
        <v>0</v>
      </c>
      <c r="M29" s="24"/>
      <c r="N29" s="24"/>
    </row>
    <row r="30" spans="1:18" x14ac:dyDescent="0.35">
      <c r="A30" s="6" t="s">
        <v>29</v>
      </c>
      <c r="B30" s="7"/>
      <c r="D30" s="8"/>
      <c r="E30" s="6"/>
      <c r="I30" s="24">
        <f t="shared" si="11"/>
        <v>0</v>
      </c>
      <c r="J30" s="24">
        <f t="shared" si="12"/>
        <v>0</v>
      </c>
      <c r="K30" s="24">
        <f t="shared" si="13"/>
        <v>0</v>
      </c>
      <c r="L30" s="24">
        <f t="shared" si="14"/>
        <v>0</v>
      </c>
      <c r="N30" s="28"/>
    </row>
    <row r="31" spans="1:18" x14ac:dyDescent="0.35">
      <c r="B31" s="29"/>
    </row>
    <row r="32" spans="1:18" x14ac:dyDescent="0.35">
      <c r="A32" s="30" t="s">
        <v>47</v>
      </c>
      <c r="H32" s="31"/>
      <c r="I32" s="31"/>
      <c r="J32" s="31"/>
      <c r="K32" s="31"/>
      <c r="L32" s="31"/>
      <c r="M32" s="31"/>
      <c r="N32" s="31"/>
    </row>
    <row r="33" spans="1:15" x14ac:dyDescent="0.35">
      <c r="A33" s="20" t="s">
        <v>48</v>
      </c>
      <c r="H33" s="31"/>
      <c r="I33" s="31"/>
      <c r="J33" s="31"/>
      <c r="K33" s="31"/>
      <c r="L33" s="31"/>
      <c r="M33" s="31"/>
      <c r="N33" s="31"/>
    </row>
    <row r="34" spans="1:15" x14ac:dyDescent="0.35">
      <c r="A34" s="20" t="s">
        <v>49</v>
      </c>
      <c r="H34" s="31"/>
      <c r="I34" s="31"/>
      <c r="J34" s="31"/>
      <c r="K34" s="31"/>
      <c r="L34" s="31"/>
      <c r="M34" s="31"/>
      <c r="N34" s="31"/>
    </row>
    <row r="35" spans="1:15" x14ac:dyDescent="0.35">
      <c r="A35" s="20" t="s">
        <v>50</v>
      </c>
      <c r="H35" s="32"/>
      <c r="I35" s="32"/>
      <c r="J35" s="32"/>
      <c r="K35" s="32"/>
      <c r="L35" s="32"/>
      <c r="M35" s="32"/>
      <c r="N35" s="32"/>
      <c r="O35" s="32"/>
    </row>
    <row r="36" spans="1:15" x14ac:dyDescent="0.35">
      <c r="A36" s="20" t="s">
        <v>51</v>
      </c>
      <c r="H36" s="31"/>
      <c r="I36" s="32"/>
      <c r="J36" s="32"/>
      <c r="K36" s="32"/>
      <c r="L36" s="32"/>
      <c r="M36" s="32"/>
      <c r="N36" s="32"/>
      <c r="O36" s="19"/>
    </row>
    <row r="37" spans="1:15" x14ac:dyDescent="0.35">
      <c r="A37" s="20" t="s">
        <v>52</v>
      </c>
      <c r="H37" s="31"/>
      <c r="I37" s="31"/>
      <c r="J37" s="31"/>
      <c r="K37" s="31"/>
      <c r="L37" s="31"/>
      <c r="M37" s="31"/>
      <c r="N37" s="31"/>
    </row>
    <row r="38" spans="1:15" x14ac:dyDescent="0.35">
      <c r="A38" s="20"/>
      <c r="H38" s="31"/>
      <c r="I38" s="31"/>
      <c r="J38" s="31"/>
      <c r="K38" s="31"/>
      <c r="L38" s="31"/>
      <c r="M38" s="31"/>
      <c r="N38" s="31"/>
    </row>
    <row r="39" spans="1:15" x14ac:dyDescent="0.35">
      <c r="A39" s="20" t="s">
        <v>53</v>
      </c>
      <c r="H39" s="31"/>
      <c r="I39" s="31"/>
      <c r="J39" s="31"/>
      <c r="K39" s="31"/>
      <c r="L39" s="31"/>
      <c r="M39" s="31"/>
      <c r="N39" s="31"/>
    </row>
    <row r="40" spans="1:15" x14ac:dyDescent="0.35">
      <c r="A40" s="33" t="s">
        <v>54</v>
      </c>
      <c r="H40" s="31"/>
      <c r="I40" s="31"/>
      <c r="J40" s="31"/>
      <c r="K40" s="31"/>
      <c r="L40" s="31"/>
      <c r="M40" s="31"/>
      <c r="N40" s="31"/>
    </row>
    <row r="41" spans="1:15" x14ac:dyDescent="0.35">
      <c r="A41" s="34" t="s">
        <v>55</v>
      </c>
      <c r="H41" s="31"/>
      <c r="I41" s="31"/>
      <c r="J41" s="31"/>
      <c r="K41" s="31"/>
      <c r="L41" s="31"/>
      <c r="M41" s="31"/>
      <c r="N41" s="31"/>
    </row>
    <row r="42" spans="1:15" x14ac:dyDescent="0.35">
      <c r="A42" s="35" t="s">
        <v>56</v>
      </c>
      <c r="H42" s="31"/>
      <c r="I42" s="31"/>
      <c r="J42" s="31"/>
      <c r="K42" s="31"/>
      <c r="L42" s="31"/>
      <c r="M42" s="31"/>
      <c r="N42" s="31"/>
    </row>
    <row r="43" spans="1:15" x14ac:dyDescent="0.35">
      <c r="A43" s="35" t="s">
        <v>57</v>
      </c>
      <c r="H43" s="31"/>
      <c r="I43" s="31"/>
      <c r="J43" s="31"/>
      <c r="K43" s="31"/>
      <c r="L43" s="31"/>
      <c r="M43" s="31"/>
      <c r="N43" s="31"/>
    </row>
    <row r="44" spans="1:15" x14ac:dyDescent="0.35">
      <c r="A44" s="35" t="s">
        <v>58</v>
      </c>
      <c r="H44" s="31"/>
      <c r="I44" s="31"/>
      <c r="J44" s="31"/>
      <c r="K44" s="31"/>
      <c r="L44" s="31"/>
      <c r="M44" s="31"/>
      <c r="N44" s="31"/>
    </row>
    <row r="45" spans="1:15" x14ac:dyDescent="0.35">
      <c r="A45" s="35" t="s">
        <v>59</v>
      </c>
    </row>
    <row r="46" spans="1:15" x14ac:dyDescent="0.35">
      <c r="A46" s="35" t="s">
        <v>60</v>
      </c>
    </row>
    <row r="47" spans="1:15" x14ac:dyDescent="0.35">
      <c r="A47" s="35"/>
    </row>
    <row r="48" spans="1:15" x14ac:dyDescent="0.35">
      <c r="A48" s="36" t="s">
        <v>61</v>
      </c>
    </row>
    <row r="49" spans="1:1" x14ac:dyDescent="0.35">
      <c r="A49" s="36" t="s">
        <v>62</v>
      </c>
    </row>
    <row r="50" spans="1:1" x14ac:dyDescent="0.35">
      <c r="A50" s="36"/>
    </row>
    <row r="51" spans="1:1" x14ac:dyDescent="0.35">
      <c r="A51" s="36" t="s">
        <v>63</v>
      </c>
    </row>
    <row r="52" spans="1:1" x14ac:dyDescent="0.35">
      <c r="A52" s="37" t="s">
        <v>64</v>
      </c>
    </row>
    <row r="53" spans="1:1" x14ac:dyDescent="0.35">
      <c r="A53" s="37" t="s">
        <v>65</v>
      </c>
    </row>
    <row r="54" spans="1:1" x14ac:dyDescent="0.35">
      <c r="A54" s="38" t="s">
        <v>66</v>
      </c>
    </row>
    <row r="55" spans="1:1" x14ac:dyDescent="0.35">
      <c r="A55" s="38" t="s">
        <v>67</v>
      </c>
    </row>
    <row r="56" spans="1:1" x14ac:dyDescent="0.35">
      <c r="A56" s="38" t="s">
        <v>68</v>
      </c>
    </row>
  </sheetData>
  <pageMargins left="0.25" right="0.25" top="0.5" bottom="0.2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Hasz</dc:creator>
  <cp:lastModifiedBy>Tom Hasz</cp:lastModifiedBy>
  <cp:lastPrinted>2020-11-17T13:04:00Z</cp:lastPrinted>
  <dcterms:created xsi:type="dcterms:W3CDTF">2020-11-17T13:01:18Z</dcterms:created>
  <dcterms:modified xsi:type="dcterms:W3CDTF">2020-11-17T13:04:51Z</dcterms:modified>
</cp:coreProperties>
</file>