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h88\Documents\MESI Swim Stuff\"/>
    </mc:Choice>
  </mc:AlternateContent>
  <xr:revisionPtr revIDLastSave="0" documentId="13_ncr:1_{F3CA74FF-DBCE-4E85-BA47-A62017B4261C}" xr6:coauthVersionLast="46" xr6:coauthVersionMax="46" xr10:uidLastSave="{00000000-0000-0000-0000-000000000000}"/>
  <bookViews>
    <workbookView xWindow="-120" yWindow="-120" windowWidth="29040" windowHeight="15840" xr2:uid="{F30191BC-07FF-4308-BED5-98FE16A9A6F5}"/>
  </bookViews>
  <sheets>
    <sheet name="UPDATED 2021.0412" sheetId="2" r:id="rId1"/>
    <sheet name="2021.0410" sheetId="1" r:id="rId2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'UPDATED 2021.0412'!$A$1:$J$181</definedName>
    <definedName name="_xlnm.Print_Titles" localSheetId="1">'2021.0410'!$A:$F,'2021.0410'!$2:$3</definedName>
    <definedName name="_xlnm.Print_Titles" localSheetId="0">'UPDATED 2021.0412'!$A:$F,'UPDATED 2021.0412'!$1:$3</definedName>
    <definedName name="QB_COLUMN_59200" localSheetId="1" hidden="1">'2021.0410'!$G$3</definedName>
    <definedName name="QB_COLUMN_59200" localSheetId="0" hidden="1">'UPDATED 2021.0412'!$G$3</definedName>
    <definedName name="QB_COLUMN_63620" localSheetId="1" hidden="1">'2021.0410'!$I$3</definedName>
    <definedName name="QB_COLUMN_63620" localSheetId="0" hidden="1">'UPDATED 2021.0412'!$I$3</definedName>
    <definedName name="QB_COLUMN_64430" localSheetId="1" hidden="1">'2021.0410'!$J$3</definedName>
    <definedName name="QB_COLUMN_64430" localSheetId="0" hidden="1">'UPDATED 2021.0412'!$J$3</definedName>
    <definedName name="QB_COLUMN_76210" localSheetId="1" hidden="1">'2021.0410'!$H$3</definedName>
    <definedName name="QB_COLUMN_76210" localSheetId="0" hidden="1">'UPDATED 2021.0412'!$H$3</definedName>
    <definedName name="QB_DATA_0" localSheetId="1" hidden="1">'2021.0410'!$7:$7,'2021.0410'!$8:$8,'2021.0410'!$9:$9,'2021.0410'!$10:$10,'2021.0410'!$11:$11,'2021.0410'!$12:$12,'2021.0410'!$13:$13,'2021.0410'!$16:$16,'2021.0410'!$17:$17,'2021.0410'!$18:$18,'2021.0410'!$19:$19,'2021.0410'!$20:$20,'2021.0410'!$21:$21,'2021.0410'!$24:$24,'2021.0410'!$27:$27,'2021.0410'!$28:$28</definedName>
    <definedName name="QB_DATA_0" localSheetId="0" hidden="1">'UPDATED 2021.0412'!$7:$7,'UPDATED 2021.0412'!$8:$8,'UPDATED 2021.0412'!$9:$9,'UPDATED 2021.0412'!$10:$10,'UPDATED 2021.0412'!$11:$11,'UPDATED 2021.0412'!$12:$12,'UPDATED 2021.0412'!$13:$13,'UPDATED 2021.0412'!$14:$14,'UPDATED 2021.0412'!$17:$17,'UPDATED 2021.0412'!$18:$18,'UPDATED 2021.0412'!$19:$19,'UPDATED 2021.0412'!$20:$20,'UPDATED 2021.0412'!$21:$21,'UPDATED 2021.0412'!$22:$22,'UPDATED 2021.0412'!$24:$24,'UPDATED 2021.0412'!$25:$25</definedName>
    <definedName name="QB_DATA_1" localSheetId="1" hidden="1">'2021.0410'!$29:$29,'2021.0410'!$30:$30,'2021.0410'!$31:$31,'2021.0410'!$37:$37,'2021.0410'!$38:$38,'2021.0410'!$39:$39,'2021.0410'!$40:$40,'2021.0410'!$41:$41,'2021.0410'!$42:$42,'2021.0410'!$43:$43,'2021.0410'!$44:$44,'2021.0410'!$45:$45,'2021.0410'!$48:$48,'2021.0410'!$49:$49,'2021.0410'!$50:$50,'2021.0410'!$53:$53</definedName>
    <definedName name="QB_DATA_1" localSheetId="0" hidden="1">'UPDATED 2021.0412'!$26:$26,'UPDATED 2021.0412'!$28:$28,'UPDATED 2021.0412'!$29:$29,'UPDATED 2021.0412'!$30:$30,'UPDATED 2021.0412'!$31:$31,'UPDATED 2021.0412'!$32:$32,'UPDATED 2021.0412'!$34:$34,'UPDATED 2021.0412'!$35:$35,'UPDATED 2021.0412'!$37:$37,'UPDATED 2021.0412'!$38:$38,'UPDATED 2021.0412'!$41:$41,'UPDATED 2021.0412'!$42:$42,'UPDATED 2021.0412'!$43:$43,'UPDATED 2021.0412'!$44:$44,'UPDATED 2021.0412'!$45:$45,'UPDATED 2021.0412'!$46:$46</definedName>
    <definedName name="QB_DATA_2" localSheetId="1" hidden="1">'2021.0410'!$54:$54,'2021.0410'!$55:$55,'2021.0410'!$56:$56,'2021.0410'!$57:$57,'2021.0410'!$60:$60,'2021.0410'!$61:$61,'2021.0410'!$62:$62,'2021.0410'!$63:$63,'2021.0410'!$66:$66,'2021.0410'!$67:$67,'2021.0410'!$70:$70,'2021.0410'!$73:$73,'2021.0410'!$74:$74,'2021.0410'!$75:$75,'2021.0410'!$76:$76,'2021.0410'!$79:$79</definedName>
    <definedName name="QB_DATA_2" localSheetId="0" hidden="1">'UPDATED 2021.0412'!$49:$49,'UPDATED 2021.0412'!$50:$50,'UPDATED 2021.0412'!$51:$51,'UPDATED 2021.0412'!$55:$55,'UPDATED 2021.0412'!$60:$60,'UPDATED 2021.0412'!$61:$61,'UPDATED 2021.0412'!$62:$62,'UPDATED 2021.0412'!$63:$63,'UPDATED 2021.0412'!$64:$64,'UPDATED 2021.0412'!$65:$65,'UPDATED 2021.0412'!$66:$66,'UPDATED 2021.0412'!$67:$67,'UPDATED 2021.0412'!$68:$68,'UPDATED 2021.0412'!$69:$69,'UPDATED 2021.0412'!$70:$70,'UPDATED 2021.0412'!$73:$73</definedName>
    <definedName name="QB_DATA_3" localSheetId="1" hidden="1">'2021.0410'!$80:$80,'2021.0410'!$81:$81,'2021.0410'!$82:$82,'2021.0410'!$83:$83,'2021.0410'!$84:$84,'2021.0410'!$85:$85,'2021.0410'!$86:$86,'2021.0410'!$89:$89,'2021.0410'!$90:$90,'2021.0410'!$91:$91,'2021.0410'!$92:$92,'2021.0410'!$93:$93,'2021.0410'!$94:$94,'2021.0410'!$95:$95,'2021.0410'!$96:$96,'2021.0410'!$98:$98</definedName>
    <definedName name="QB_DATA_3" localSheetId="0" hidden="1">'UPDATED 2021.0412'!$74:$74,'UPDATED 2021.0412'!$75:$75,'UPDATED 2021.0412'!$76:$76,'UPDATED 2021.0412'!$78:$78,'UPDATED 2021.0412'!$79:$79,'UPDATED 2021.0412'!$80:$80,'UPDATED 2021.0412'!$82:$82,'UPDATED 2021.0412'!$83:$83,'UPDATED 2021.0412'!$84:$84,'UPDATED 2021.0412'!$85:$85,'UPDATED 2021.0412'!$86:$86,'UPDATED 2021.0412'!$87:$87,'UPDATED 2021.0412'!$90:$90,'UPDATED 2021.0412'!$91:$91,'UPDATED 2021.0412'!$92:$92,'UPDATED 2021.0412'!$93:$93</definedName>
    <definedName name="QB_DATA_4" localSheetId="1" hidden="1">'2021.0410'!$100:$100,'2021.0410'!$101:$101,'2021.0410'!$102:$102,'2021.0410'!$103:$103,'2021.0410'!$109:$109</definedName>
    <definedName name="QB_DATA_4" localSheetId="0" hidden="1">'UPDATED 2021.0412'!$94:$94,'UPDATED 2021.0412'!$96:$96,'UPDATED 2021.0412'!$98:$98,'UPDATED 2021.0412'!$99:$99,'UPDATED 2021.0412'!$100:$100,'UPDATED 2021.0412'!$101:$101,'UPDATED 2021.0412'!$104:$104,'UPDATED 2021.0412'!$105:$105,'UPDATED 2021.0412'!$106:$106,'UPDATED 2021.0412'!$107:$107,'UPDATED 2021.0412'!$108:$108,'UPDATED 2021.0412'!$109:$109,'UPDATED 2021.0412'!$111:$111,'UPDATED 2021.0412'!$113:$113,'UPDATED 2021.0412'!$114:$114,'UPDATED 2021.0412'!$115:$115</definedName>
    <definedName name="QB_DATA_5" localSheetId="0" hidden="1">'UPDATED 2021.0412'!$116:$116,'UPDATED 2021.0412'!$117:$117,'UPDATED 2021.0412'!$118:$118,'UPDATED 2021.0412'!$119:$119,'UPDATED 2021.0412'!$121:$121,'UPDATED 2021.0412'!$123:$123,'UPDATED 2021.0412'!$124:$124,'UPDATED 2021.0412'!$125:$125,'UPDATED 2021.0412'!$126:$126,'UPDATED 2021.0412'!$127:$127,'UPDATED 2021.0412'!$128:$128,'UPDATED 2021.0412'!$129:$129,'UPDATED 2021.0412'!$132:$132,'UPDATED 2021.0412'!$133:$133,'UPDATED 2021.0412'!$134:$134,'UPDATED 2021.0412'!$135:$135</definedName>
    <definedName name="QB_DATA_6" localSheetId="0" hidden="1">'UPDATED 2021.0412'!$136:$136,'UPDATED 2021.0412'!$137:$137,'UPDATED 2021.0412'!$138:$138,'UPDATED 2021.0412'!$139:$139,'UPDATED 2021.0412'!$140:$140,'UPDATED 2021.0412'!$141:$141,'UPDATED 2021.0412'!$142:$142,'UPDATED 2021.0412'!$144:$144,'UPDATED 2021.0412'!$145:$145,'UPDATED 2021.0412'!$146:$146,'UPDATED 2021.0412'!$147:$147,'UPDATED 2021.0412'!$148:$148,'UPDATED 2021.0412'!$149:$149,'UPDATED 2021.0412'!$150:$150,'UPDATED 2021.0412'!$152:$152,'UPDATED 2021.0412'!$153:$153</definedName>
    <definedName name="QB_DATA_7" localSheetId="0" hidden="1">'UPDATED 2021.0412'!$154:$154,'UPDATED 2021.0412'!$155:$155,'UPDATED 2021.0412'!$156:$156,'UPDATED 2021.0412'!$157:$157,'UPDATED 2021.0412'!$158:$158,'UPDATED 2021.0412'!$159:$159,'UPDATED 2021.0412'!$160:$160,'UPDATED 2021.0412'!$162:$162,'UPDATED 2021.0412'!$164:$164,'UPDATED 2021.0412'!$165:$165,'UPDATED 2021.0412'!$166:$166,'UPDATED 2021.0412'!$167:$167,'UPDATED 2021.0412'!$168:$168,'UPDATED 2021.0412'!$174:$174,'UPDATED 2021.0412'!$177:$177,'UPDATED 2021.0412'!$178:$178</definedName>
    <definedName name="QB_FORMULA_0" localSheetId="1" hidden="1">'2021.0410'!$I$7,'2021.0410'!$J$7,'2021.0410'!$I$8,'2021.0410'!$J$8,'2021.0410'!$I$9,'2021.0410'!$J$9,'2021.0410'!$I$10,'2021.0410'!$J$10,'2021.0410'!$I$11,'2021.0410'!$J$11,'2021.0410'!$I$12,'2021.0410'!$J$12,'2021.0410'!$I$13,'2021.0410'!$J$13,'2021.0410'!$G$14,'2021.0410'!$H$14</definedName>
    <definedName name="QB_FORMULA_0" localSheetId="0" hidden="1">'UPDATED 2021.0412'!$I$7,'UPDATED 2021.0412'!$J$7,'UPDATED 2021.0412'!$I$8,'UPDATED 2021.0412'!$J$8,'UPDATED 2021.0412'!$I$9,'UPDATED 2021.0412'!$J$9,'UPDATED 2021.0412'!$I$10,'UPDATED 2021.0412'!$J$10,'UPDATED 2021.0412'!$I$11,'UPDATED 2021.0412'!$J$11,'UPDATED 2021.0412'!$I$12,'UPDATED 2021.0412'!$J$12,'UPDATED 2021.0412'!$I$13,'UPDATED 2021.0412'!$J$13,'UPDATED 2021.0412'!$I$14,'UPDATED 2021.0412'!$J$14</definedName>
    <definedName name="QB_FORMULA_1" localSheetId="1" hidden="1">'2021.0410'!$I$14,'2021.0410'!$J$14,'2021.0410'!$I$16,'2021.0410'!$J$16,'2021.0410'!$I$17,'2021.0410'!$J$17,'2021.0410'!$I$18,'2021.0410'!$J$18,'2021.0410'!$I$19,'2021.0410'!$J$19,'2021.0410'!$I$20,'2021.0410'!$J$20,'2021.0410'!$I$21,'2021.0410'!$J$21,'2021.0410'!$G$22,'2021.0410'!$H$22</definedName>
    <definedName name="QB_FORMULA_1" localSheetId="0" hidden="1">'UPDATED 2021.0412'!$G$15,'UPDATED 2021.0412'!$H$15,'UPDATED 2021.0412'!$I$15,'UPDATED 2021.0412'!$J$15,'UPDATED 2021.0412'!$I$17,'UPDATED 2021.0412'!$J$17,'UPDATED 2021.0412'!$I$18,'UPDATED 2021.0412'!$J$18,'UPDATED 2021.0412'!$I$19,'UPDATED 2021.0412'!$J$19,'UPDATED 2021.0412'!$I$20,'UPDATED 2021.0412'!$J$20,'UPDATED 2021.0412'!$I$21,'UPDATED 2021.0412'!$J$21,'UPDATED 2021.0412'!$I$22,'UPDATED 2021.0412'!$J$22</definedName>
    <definedName name="QB_FORMULA_10" localSheetId="1" hidden="1">'2021.0410'!$I$86,'2021.0410'!$J$86,'2021.0410'!$G$87,'2021.0410'!$H$87,'2021.0410'!$I$87,'2021.0410'!$J$87,'2021.0410'!$I$89,'2021.0410'!$J$89,'2021.0410'!$I$90,'2021.0410'!$J$90,'2021.0410'!$I$91,'2021.0410'!$J$91,'2021.0410'!$I$92,'2021.0410'!$J$92,'2021.0410'!$I$93,'2021.0410'!$J$93</definedName>
    <definedName name="QB_FORMULA_10" localSheetId="0" hidden="1">'UPDATED 2021.0412'!$I$86,'UPDATED 2021.0412'!$J$86,'UPDATED 2021.0412'!$I$87,'UPDATED 2021.0412'!$J$87,'UPDATED 2021.0412'!$G$88,'UPDATED 2021.0412'!$H$88,'UPDATED 2021.0412'!$I$88,'UPDATED 2021.0412'!$J$88,'UPDATED 2021.0412'!$I$90,'UPDATED 2021.0412'!$J$90,'UPDATED 2021.0412'!$I$91,'UPDATED 2021.0412'!$J$91,'UPDATED 2021.0412'!$I$92,'UPDATED 2021.0412'!$J$92,'UPDATED 2021.0412'!$I$93,'UPDATED 2021.0412'!$J$93</definedName>
    <definedName name="QB_FORMULA_11" localSheetId="1" hidden="1">'2021.0410'!$I$94,'2021.0410'!$J$94,'2021.0410'!$I$95,'2021.0410'!$J$95,'2021.0410'!$I$96,'2021.0410'!$J$96,'2021.0410'!$G$97,'2021.0410'!$H$97,'2021.0410'!$I$97,'2021.0410'!$J$97,'2021.0410'!$I$98,'2021.0410'!$J$98,'2021.0410'!$I$100,'2021.0410'!$J$100,'2021.0410'!$I$101,'2021.0410'!$J$101</definedName>
    <definedName name="QB_FORMULA_11" localSheetId="0" hidden="1">'UPDATED 2021.0412'!$I$94,'UPDATED 2021.0412'!$J$94,'UPDATED 2021.0412'!$G$95,'UPDATED 2021.0412'!$H$95,'UPDATED 2021.0412'!$I$95,'UPDATED 2021.0412'!$J$95,'UPDATED 2021.0412'!$I$96,'UPDATED 2021.0412'!$J$96,'UPDATED 2021.0412'!$I$98,'UPDATED 2021.0412'!$J$98,'UPDATED 2021.0412'!$I$99,'UPDATED 2021.0412'!$J$99,'UPDATED 2021.0412'!$I$100,'UPDATED 2021.0412'!$J$100,'UPDATED 2021.0412'!$I$101,'UPDATED 2021.0412'!$J$101</definedName>
    <definedName name="QB_FORMULA_12" localSheetId="1" hidden="1">'2021.0410'!$I$102,'2021.0410'!$J$102,'2021.0410'!$I$103,'2021.0410'!$J$103,'2021.0410'!$G$104,'2021.0410'!$H$104,'2021.0410'!$I$104,'2021.0410'!$J$104,'2021.0410'!$G$105,'2021.0410'!$H$105,'2021.0410'!$I$105,'2021.0410'!$J$105,'2021.0410'!$G$106,'2021.0410'!$H$106,'2021.0410'!$I$106,'2021.0410'!$J$106</definedName>
    <definedName name="QB_FORMULA_12" localSheetId="0" hidden="1">'UPDATED 2021.0412'!$G$102,'UPDATED 2021.0412'!$H$102,'UPDATED 2021.0412'!$I$102,'UPDATED 2021.0412'!$J$102,'UPDATED 2021.0412'!$I$104,'UPDATED 2021.0412'!$J$104,'UPDATED 2021.0412'!$I$105,'UPDATED 2021.0412'!$J$105,'UPDATED 2021.0412'!$I$106,'UPDATED 2021.0412'!$J$106,'UPDATED 2021.0412'!$I$107,'UPDATED 2021.0412'!$J$107,'UPDATED 2021.0412'!$I$108,'UPDATED 2021.0412'!$J$108,'UPDATED 2021.0412'!$I$109,'UPDATED 2021.0412'!$J$109</definedName>
    <definedName name="QB_FORMULA_13" localSheetId="1" hidden="1">'2021.0410'!$I$109,'2021.0410'!$J$109,'2021.0410'!$G$110,'2021.0410'!$H$110,'2021.0410'!$I$110,'2021.0410'!$J$110,'2021.0410'!$G$111,'2021.0410'!$H$111,'2021.0410'!$I$111,'2021.0410'!$J$111,'2021.0410'!$G$112,'2021.0410'!$H$112,'2021.0410'!$I$112,'2021.0410'!$J$112</definedName>
    <definedName name="QB_FORMULA_13" localSheetId="0" hidden="1">'UPDATED 2021.0412'!$G$110,'UPDATED 2021.0412'!$H$110,'UPDATED 2021.0412'!$I$110,'UPDATED 2021.0412'!$J$110,'UPDATED 2021.0412'!$I$111,'UPDATED 2021.0412'!$J$111,'UPDATED 2021.0412'!$I$113,'UPDATED 2021.0412'!$J$113,'UPDATED 2021.0412'!$I$114,'UPDATED 2021.0412'!$J$114,'UPDATED 2021.0412'!$I$115,'UPDATED 2021.0412'!$J$115,'UPDATED 2021.0412'!$I$116,'UPDATED 2021.0412'!$J$116,'UPDATED 2021.0412'!$I$117,'UPDATED 2021.0412'!$J$117</definedName>
    <definedName name="QB_FORMULA_14" localSheetId="0" hidden="1">'UPDATED 2021.0412'!$I$118,'UPDATED 2021.0412'!$J$118,'UPDATED 2021.0412'!$I$119,'UPDATED 2021.0412'!$J$119,'UPDATED 2021.0412'!$G$120,'UPDATED 2021.0412'!$H$120,'UPDATED 2021.0412'!$I$120,'UPDATED 2021.0412'!$J$120,'UPDATED 2021.0412'!$I$121,'UPDATED 2021.0412'!$J$121,'UPDATED 2021.0412'!$I$123,'UPDATED 2021.0412'!$J$123,'UPDATED 2021.0412'!$I$124,'UPDATED 2021.0412'!$J$124,'UPDATED 2021.0412'!$I$125,'UPDATED 2021.0412'!$J$125</definedName>
    <definedName name="QB_FORMULA_15" localSheetId="0" hidden="1">'UPDATED 2021.0412'!$I$126,'UPDATED 2021.0412'!$J$126,'UPDATED 2021.0412'!$I$127,'UPDATED 2021.0412'!$J$127,'UPDATED 2021.0412'!$I$128,'UPDATED 2021.0412'!$J$128,'UPDATED 2021.0412'!$I$129,'UPDATED 2021.0412'!$J$129,'UPDATED 2021.0412'!$G$130,'UPDATED 2021.0412'!$H$130,'UPDATED 2021.0412'!$I$130,'UPDATED 2021.0412'!$J$130,'UPDATED 2021.0412'!$I$132,'UPDATED 2021.0412'!$J$132,'UPDATED 2021.0412'!$I$133,'UPDATED 2021.0412'!$J$133</definedName>
    <definedName name="QB_FORMULA_16" localSheetId="0" hidden="1">'UPDATED 2021.0412'!$I$134,'UPDATED 2021.0412'!$J$134,'UPDATED 2021.0412'!$I$135,'UPDATED 2021.0412'!$J$135,'UPDATED 2021.0412'!$I$136,'UPDATED 2021.0412'!$J$136,'UPDATED 2021.0412'!$I$137,'UPDATED 2021.0412'!$J$137,'UPDATED 2021.0412'!$I$138,'UPDATED 2021.0412'!$J$138,'UPDATED 2021.0412'!$I$139,'UPDATED 2021.0412'!$J$139,'UPDATED 2021.0412'!$I$140,'UPDATED 2021.0412'!$J$140,'UPDATED 2021.0412'!$I$141,'UPDATED 2021.0412'!$J$141</definedName>
    <definedName name="QB_FORMULA_17" localSheetId="0" hidden="1">'UPDATED 2021.0412'!$I$142,'UPDATED 2021.0412'!$J$142,'UPDATED 2021.0412'!$G$143,'UPDATED 2021.0412'!$H$143,'UPDATED 2021.0412'!$I$143,'UPDATED 2021.0412'!$J$143,'UPDATED 2021.0412'!$I$144,'UPDATED 2021.0412'!$J$144,'UPDATED 2021.0412'!$I$145,'UPDATED 2021.0412'!$J$145,'UPDATED 2021.0412'!$I$146,'UPDATED 2021.0412'!$J$146,'UPDATED 2021.0412'!$I$147,'UPDATED 2021.0412'!$J$147,'UPDATED 2021.0412'!$I$148,'UPDATED 2021.0412'!$J$148</definedName>
    <definedName name="QB_FORMULA_18" localSheetId="0" hidden="1">'UPDATED 2021.0412'!$I$149,'UPDATED 2021.0412'!$J$149,'UPDATED 2021.0412'!$I$150,'UPDATED 2021.0412'!$J$150,'UPDATED 2021.0412'!$I$152,'UPDATED 2021.0412'!$J$152,'UPDATED 2021.0412'!$I$153,'UPDATED 2021.0412'!$J$153,'UPDATED 2021.0412'!$I$154,'UPDATED 2021.0412'!$J$154,'UPDATED 2021.0412'!$I$155,'UPDATED 2021.0412'!$J$155,'UPDATED 2021.0412'!$I$156,'UPDATED 2021.0412'!$J$156,'UPDATED 2021.0412'!$I$157,'UPDATED 2021.0412'!$J$157</definedName>
    <definedName name="QB_FORMULA_19" localSheetId="0" hidden="1">'UPDATED 2021.0412'!$I$158,'UPDATED 2021.0412'!$J$158,'UPDATED 2021.0412'!$I$159,'UPDATED 2021.0412'!$J$159,'UPDATED 2021.0412'!$I$160,'UPDATED 2021.0412'!$J$160,'UPDATED 2021.0412'!$G$161,'UPDATED 2021.0412'!$H$161,'UPDATED 2021.0412'!$I$161,'UPDATED 2021.0412'!$J$161,'UPDATED 2021.0412'!$I$162,'UPDATED 2021.0412'!$J$162,'UPDATED 2021.0412'!$I$164,'UPDATED 2021.0412'!$J$164,'UPDATED 2021.0412'!$I$165,'UPDATED 2021.0412'!$J$165</definedName>
    <definedName name="QB_FORMULA_2" localSheetId="1" hidden="1">'2021.0410'!$I$22,'2021.0410'!$J$22,'2021.0410'!$I$24,'2021.0410'!$J$24,'2021.0410'!$G$25,'2021.0410'!$H$25,'2021.0410'!$I$25,'2021.0410'!$J$25,'2021.0410'!$I$27,'2021.0410'!$J$27,'2021.0410'!$I$28,'2021.0410'!$J$28,'2021.0410'!$I$29,'2021.0410'!$J$29,'2021.0410'!$I$30,'2021.0410'!$J$30</definedName>
    <definedName name="QB_FORMULA_2" localSheetId="0" hidden="1">'UPDATED 2021.0412'!$G$23,'UPDATED 2021.0412'!$H$23,'UPDATED 2021.0412'!$I$23,'UPDATED 2021.0412'!$J$23,'UPDATED 2021.0412'!$I$24,'UPDATED 2021.0412'!$J$24,'UPDATED 2021.0412'!$I$25,'UPDATED 2021.0412'!$J$25,'UPDATED 2021.0412'!$I$26,'UPDATED 2021.0412'!$J$26,'UPDATED 2021.0412'!$I$28,'UPDATED 2021.0412'!$J$28,'UPDATED 2021.0412'!$I$29,'UPDATED 2021.0412'!$J$29,'UPDATED 2021.0412'!$I$30,'UPDATED 2021.0412'!$J$30</definedName>
    <definedName name="QB_FORMULA_20" localSheetId="0" hidden="1">'UPDATED 2021.0412'!$I$166,'UPDATED 2021.0412'!$J$166,'UPDATED 2021.0412'!$I$167,'UPDATED 2021.0412'!$J$167,'UPDATED 2021.0412'!$I$168,'UPDATED 2021.0412'!$J$168,'UPDATED 2021.0412'!$G$169,'UPDATED 2021.0412'!$H$169,'UPDATED 2021.0412'!$I$169,'UPDATED 2021.0412'!$J$169,'UPDATED 2021.0412'!$G$170,'UPDATED 2021.0412'!$H$170,'UPDATED 2021.0412'!$I$170,'UPDATED 2021.0412'!$J$170,'UPDATED 2021.0412'!$G$171,'UPDATED 2021.0412'!$H$171</definedName>
    <definedName name="QB_FORMULA_21" localSheetId="0" hidden="1">'UPDATED 2021.0412'!$I$171,'UPDATED 2021.0412'!$J$171,'UPDATED 2021.0412'!$I$174,'UPDATED 2021.0412'!$J$174,'UPDATED 2021.0412'!$G$175,'UPDATED 2021.0412'!$H$175,'UPDATED 2021.0412'!$I$175,'UPDATED 2021.0412'!$J$175,'UPDATED 2021.0412'!$I$177,'UPDATED 2021.0412'!$J$177,'UPDATED 2021.0412'!$I$178,'UPDATED 2021.0412'!$J$178,'UPDATED 2021.0412'!$G$179,'UPDATED 2021.0412'!$H$179,'UPDATED 2021.0412'!$I$179,'UPDATED 2021.0412'!$J$179</definedName>
    <definedName name="QB_FORMULA_22" localSheetId="0" hidden="1">'UPDATED 2021.0412'!$G$180,'UPDATED 2021.0412'!$H$180,'UPDATED 2021.0412'!$I$180,'UPDATED 2021.0412'!$J$180,'UPDATED 2021.0412'!$G$181,'UPDATED 2021.0412'!$H$181,'UPDATED 2021.0412'!$I$181,'UPDATED 2021.0412'!$J$181</definedName>
    <definedName name="QB_FORMULA_3" localSheetId="1" hidden="1">'2021.0410'!$I$31,'2021.0410'!$J$31,'2021.0410'!$G$32,'2021.0410'!$H$32,'2021.0410'!$I$32,'2021.0410'!$J$32,'2021.0410'!$G$33,'2021.0410'!$H$33,'2021.0410'!$I$33,'2021.0410'!$J$33,'2021.0410'!$G$34,'2021.0410'!$H$34,'2021.0410'!$I$34,'2021.0410'!$J$34,'2021.0410'!$I$37,'2021.0410'!$J$37</definedName>
    <definedName name="QB_FORMULA_3" localSheetId="0" hidden="1">'UPDATED 2021.0412'!$I$31,'UPDATED 2021.0412'!$J$31,'UPDATED 2021.0412'!$I$32,'UPDATED 2021.0412'!$J$32,'UPDATED 2021.0412'!$G$33,'UPDATED 2021.0412'!$H$33,'UPDATED 2021.0412'!$I$33,'UPDATED 2021.0412'!$J$33,'UPDATED 2021.0412'!$I$34,'UPDATED 2021.0412'!$J$34,'UPDATED 2021.0412'!$I$35,'UPDATED 2021.0412'!$J$35,'UPDATED 2021.0412'!$I$37,'UPDATED 2021.0412'!$J$37,'UPDATED 2021.0412'!$I$38,'UPDATED 2021.0412'!$J$38</definedName>
    <definedName name="QB_FORMULA_4" localSheetId="1" hidden="1">'2021.0410'!$I$38,'2021.0410'!$J$38,'2021.0410'!$I$39,'2021.0410'!$J$39,'2021.0410'!$I$40,'2021.0410'!$J$40,'2021.0410'!$I$41,'2021.0410'!$J$41,'2021.0410'!$I$42,'2021.0410'!$J$42,'2021.0410'!$I$43,'2021.0410'!$J$43,'2021.0410'!$I$44,'2021.0410'!$J$44,'2021.0410'!$I$45,'2021.0410'!$J$45</definedName>
    <definedName name="QB_FORMULA_4" localSheetId="0" hidden="1">'UPDATED 2021.0412'!$G$39,'UPDATED 2021.0412'!$H$39,'UPDATED 2021.0412'!$I$39,'UPDATED 2021.0412'!$J$39,'UPDATED 2021.0412'!$I$41,'UPDATED 2021.0412'!$J$41,'UPDATED 2021.0412'!$I$42,'UPDATED 2021.0412'!$J$42,'UPDATED 2021.0412'!$I$43,'UPDATED 2021.0412'!$J$43,'UPDATED 2021.0412'!$I$44,'UPDATED 2021.0412'!$J$44,'UPDATED 2021.0412'!$I$45,'UPDATED 2021.0412'!$J$45,'UPDATED 2021.0412'!$I$46,'UPDATED 2021.0412'!$J$46</definedName>
    <definedName name="QB_FORMULA_5" localSheetId="1" hidden="1">'2021.0410'!$G$46,'2021.0410'!$H$46,'2021.0410'!$I$46,'2021.0410'!$J$46,'2021.0410'!$I$48,'2021.0410'!$J$48,'2021.0410'!$I$49,'2021.0410'!$J$49,'2021.0410'!$I$50,'2021.0410'!$J$50,'2021.0410'!$G$51,'2021.0410'!$H$51,'2021.0410'!$I$51,'2021.0410'!$J$51,'2021.0410'!$I$53,'2021.0410'!$J$53</definedName>
    <definedName name="QB_FORMULA_5" localSheetId="0" hidden="1">'UPDATED 2021.0412'!$G$47,'UPDATED 2021.0412'!$H$47,'UPDATED 2021.0412'!$I$47,'UPDATED 2021.0412'!$J$47,'UPDATED 2021.0412'!$I$49,'UPDATED 2021.0412'!$J$49,'UPDATED 2021.0412'!$I$50,'UPDATED 2021.0412'!$J$50,'UPDATED 2021.0412'!$I$51,'UPDATED 2021.0412'!$J$51,'UPDATED 2021.0412'!$G$52,'UPDATED 2021.0412'!$H$52,'UPDATED 2021.0412'!$I$52,'UPDATED 2021.0412'!$J$52,'UPDATED 2021.0412'!$G$53,'UPDATED 2021.0412'!$H$53</definedName>
    <definedName name="QB_FORMULA_6" localSheetId="1" hidden="1">'2021.0410'!$I$54,'2021.0410'!$J$54,'2021.0410'!$I$55,'2021.0410'!$J$55,'2021.0410'!$I$56,'2021.0410'!$J$56,'2021.0410'!$I$57,'2021.0410'!$J$57,'2021.0410'!$G$58,'2021.0410'!$H$58,'2021.0410'!$I$58,'2021.0410'!$J$58,'2021.0410'!$I$60,'2021.0410'!$J$60,'2021.0410'!$I$61,'2021.0410'!$J$61</definedName>
    <definedName name="QB_FORMULA_6" localSheetId="0" hidden="1">'UPDATED 2021.0412'!$I$53,'UPDATED 2021.0412'!$J$53,'UPDATED 2021.0412'!$I$55,'UPDATED 2021.0412'!$J$55,'UPDATED 2021.0412'!$G$56,'UPDATED 2021.0412'!$H$56,'UPDATED 2021.0412'!$I$56,'UPDATED 2021.0412'!$J$56,'UPDATED 2021.0412'!$G$57,'UPDATED 2021.0412'!$H$57,'UPDATED 2021.0412'!$I$57,'UPDATED 2021.0412'!$J$57,'UPDATED 2021.0412'!$I$60,'UPDATED 2021.0412'!$J$60,'UPDATED 2021.0412'!$I$61,'UPDATED 2021.0412'!$J$61</definedName>
    <definedName name="QB_FORMULA_7" localSheetId="1" hidden="1">'2021.0410'!$I$62,'2021.0410'!$J$62,'2021.0410'!$I$63,'2021.0410'!$J$63,'2021.0410'!$G$64,'2021.0410'!$H$64,'2021.0410'!$I$64,'2021.0410'!$J$64,'2021.0410'!$I$66,'2021.0410'!$J$66,'2021.0410'!$I$67,'2021.0410'!$J$67,'2021.0410'!$G$68,'2021.0410'!$H$68,'2021.0410'!$I$68,'2021.0410'!$J$68</definedName>
    <definedName name="QB_FORMULA_7" localSheetId="0" hidden="1">'UPDATED 2021.0412'!$I$62,'UPDATED 2021.0412'!$J$62,'UPDATED 2021.0412'!$I$63,'UPDATED 2021.0412'!$J$63,'UPDATED 2021.0412'!$I$64,'UPDATED 2021.0412'!$J$64,'UPDATED 2021.0412'!$I$65,'UPDATED 2021.0412'!$J$65,'UPDATED 2021.0412'!$I$66,'UPDATED 2021.0412'!$J$66,'UPDATED 2021.0412'!$I$67,'UPDATED 2021.0412'!$J$67,'UPDATED 2021.0412'!$I$68,'UPDATED 2021.0412'!$J$68,'UPDATED 2021.0412'!$I$69,'UPDATED 2021.0412'!$J$69</definedName>
    <definedName name="QB_FORMULA_8" localSheetId="1" hidden="1">'2021.0410'!$I$70,'2021.0410'!$J$70,'2021.0410'!$G$71,'2021.0410'!$H$71,'2021.0410'!$I$71,'2021.0410'!$J$71,'2021.0410'!$I$73,'2021.0410'!$J$73,'2021.0410'!$I$74,'2021.0410'!$J$74,'2021.0410'!$I$75,'2021.0410'!$J$75,'2021.0410'!$I$76,'2021.0410'!$J$76,'2021.0410'!$G$77,'2021.0410'!$H$77</definedName>
    <definedName name="QB_FORMULA_8" localSheetId="0" hidden="1">'UPDATED 2021.0412'!$I$70,'UPDATED 2021.0412'!$J$70,'UPDATED 2021.0412'!$G$71,'UPDATED 2021.0412'!$H$71,'UPDATED 2021.0412'!$I$71,'UPDATED 2021.0412'!$J$71,'UPDATED 2021.0412'!$I$73,'UPDATED 2021.0412'!$J$73,'UPDATED 2021.0412'!$I$74,'UPDATED 2021.0412'!$J$74,'UPDATED 2021.0412'!$I$75,'UPDATED 2021.0412'!$J$75,'UPDATED 2021.0412'!$I$76,'UPDATED 2021.0412'!$J$76,'UPDATED 2021.0412'!$G$77,'UPDATED 2021.0412'!$H$77</definedName>
    <definedName name="QB_FORMULA_9" localSheetId="1" hidden="1">'2021.0410'!$I$77,'2021.0410'!$J$77,'2021.0410'!$I$79,'2021.0410'!$J$79,'2021.0410'!$I$80,'2021.0410'!$J$80,'2021.0410'!$I$81,'2021.0410'!$J$81,'2021.0410'!$I$82,'2021.0410'!$J$82,'2021.0410'!$I$83,'2021.0410'!$J$83,'2021.0410'!$I$84,'2021.0410'!$J$84,'2021.0410'!$I$85,'2021.0410'!$J$85</definedName>
    <definedName name="QB_FORMULA_9" localSheetId="0" hidden="1">'UPDATED 2021.0412'!$I$77,'UPDATED 2021.0412'!$J$77,'UPDATED 2021.0412'!$I$78,'UPDATED 2021.0412'!$J$78,'UPDATED 2021.0412'!$I$79,'UPDATED 2021.0412'!$J$79,'UPDATED 2021.0412'!$I$80,'UPDATED 2021.0412'!$J$80,'UPDATED 2021.0412'!$I$82,'UPDATED 2021.0412'!$J$82,'UPDATED 2021.0412'!$I$83,'UPDATED 2021.0412'!$J$83,'UPDATED 2021.0412'!$I$84,'UPDATED 2021.0412'!$J$84,'UPDATED 2021.0412'!$I$85,'UPDATED 2021.0412'!$J$85</definedName>
    <definedName name="QB_ROW_100250" localSheetId="1" hidden="1">'2021.0410'!$F$57</definedName>
    <definedName name="QB_ROW_100250" localSheetId="0" hidden="1">'UPDATED 2021.0412'!$F$86</definedName>
    <definedName name="QB_ROW_102250" localSheetId="1" hidden="1">'2021.0410'!$F$85</definedName>
    <definedName name="QB_ROW_102250" localSheetId="0" hidden="1">'UPDATED 2021.0412'!$F$138</definedName>
    <definedName name="QB_ROW_10240" localSheetId="0" hidden="1">'UPDATED 2021.0412'!$E$26</definedName>
    <definedName name="QB_ROW_104240" localSheetId="0" hidden="1">'UPDATED 2021.0412'!$E$80</definedName>
    <definedName name="QB_ROW_105250" localSheetId="1" hidden="1">'2021.0410'!$F$20</definedName>
    <definedName name="QB_ROW_105250" localSheetId="0" hidden="1">'UPDATED 2021.0412'!$F$21</definedName>
    <definedName name="QB_ROW_106240" localSheetId="0" hidden="1">'UPDATED 2021.0412'!$E$79</definedName>
    <definedName name="QB_ROW_107250" localSheetId="1" hidden="1">'2021.0410'!$F$50</definedName>
    <definedName name="QB_ROW_107250" localSheetId="0" hidden="1">'UPDATED 2021.0412'!$F$75</definedName>
    <definedName name="QB_ROW_108250" localSheetId="1" hidden="1">'2021.0410'!$F$10</definedName>
    <definedName name="QB_ROW_108250" localSheetId="0" hidden="1">'UPDATED 2021.0412'!$F$10</definedName>
    <definedName name="QB_ROW_109250" localSheetId="1" hidden="1">'2021.0410'!$F$74</definedName>
    <definedName name="QB_ROW_109250" localSheetId="0" hidden="1">'UPDATED 2021.0412'!$F$124</definedName>
    <definedName name="QB_ROW_110250" localSheetId="1" hidden="1">'2021.0410'!$F$73</definedName>
    <definedName name="QB_ROW_110250" localSheetId="0" hidden="1">'UPDATED 2021.0412'!$F$123</definedName>
    <definedName name="QB_ROW_11040" localSheetId="0" hidden="1">'UPDATED 2021.0412'!$E$27</definedName>
    <definedName name="QB_ROW_111250" localSheetId="1" hidden="1">'2021.0410'!$F$30</definedName>
    <definedName name="QB_ROW_111250" localSheetId="0" hidden="1">'UPDATED 2021.0412'!$F$44</definedName>
    <definedName name="QB_ROW_112250" localSheetId="0" hidden="1">'UPDATED 2021.0412'!$F$113</definedName>
    <definedName name="QB_ROW_11250" localSheetId="0" hidden="1">'UPDATED 2021.0412'!$F$32</definedName>
    <definedName name="QB_ROW_113240" localSheetId="0" hidden="1">'UPDATED 2021.0412'!$E$78</definedName>
    <definedName name="QB_ROW_11340" localSheetId="0" hidden="1">'UPDATED 2021.0412'!$E$33</definedName>
    <definedName name="QB_ROW_114040" localSheetId="1" hidden="1">'2021.0410'!$E$6</definedName>
    <definedName name="QB_ROW_114040" localSheetId="0" hidden="1">'UPDATED 2021.0412'!$E$6</definedName>
    <definedName name="QB_ROW_114250" localSheetId="0" hidden="1">'UPDATED 2021.0412'!$F$14</definedName>
    <definedName name="QB_ROW_114340" localSheetId="1" hidden="1">'2021.0410'!$E$14</definedName>
    <definedName name="QB_ROW_114340" localSheetId="0" hidden="1">'UPDATED 2021.0412'!$E$15</definedName>
    <definedName name="QB_ROW_116240" localSheetId="0" hidden="1">'UPDATED 2021.0412'!$E$55</definedName>
    <definedName name="QB_ROW_118250" localSheetId="1" hidden="1">'2021.0410'!$F$12</definedName>
    <definedName name="QB_ROW_118250" localSheetId="0" hidden="1">'UPDATED 2021.0412'!$F$12</definedName>
    <definedName name="QB_ROW_119250" localSheetId="1" hidden="1">'2021.0410'!$F$11</definedName>
    <definedName name="QB_ROW_119250" localSheetId="0" hidden="1">'UPDATED 2021.0412'!$F$11</definedName>
    <definedName name="QB_ROW_120250" localSheetId="1" hidden="1">'2021.0410'!$F$18</definedName>
    <definedName name="QB_ROW_120250" localSheetId="0" hidden="1">'UPDATED 2021.0412'!$F$19</definedName>
    <definedName name="QB_ROW_121250" localSheetId="1" hidden="1">'2021.0410'!$F$94</definedName>
    <definedName name="QB_ROW_121250" localSheetId="0" hidden="1">'UPDATED 2021.0412'!$F$157</definedName>
    <definedName name="QB_ROW_122250" localSheetId="1" hidden="1">'2021.0410'!$F$93</definedName>
    <definedName name="QB_ROW_122250" localSheetId="0" hidden="1">'UPDATED 2021.0412'!$F$156</definedName>
    <definedName name="QB_ROW_12250" localSheetId="0" hidden="1">'UPDATED 2021.0412'!$F$28</definedName>
    <definedName name="QB_ROW_123250" localSheetId="1" hidden="1">'2021.0410'!$F$92</definedName>
    <definedName name="QB_ROW_123250" localSheetId="0" hidden="1">'UPDATED 2021.0412'!$F$155</definedName>
    <definedName name="QB_ROW_124250" localSheetId="1" hidden="1">'2021.0410'!$F$55</definedName>
    <definedName name="QB_ROW_124250" localSheetId="0" hidden="1">'UPDATED 2021.0412'!$F$84</definedName>
    <definedName name="QB_ROW_125250" localSheetId="1" hidden="1">'2021.0410'!$F$62</definedName>
    <definedName name="QB_ROW_125250" localSheetId="0" hidden="1">'UPDATED 2021.0412'!$F$92</definedName>
    <definedName name="QB_ROW_126250" localSheetId="1" hidden="1">'2021.0410'!$F$61</definedName>
    <definedName name="QB_ROW_126250" localSheetId="0" hidden="1">'UPDATED 2021.0412'!$F$91</definedName>
    <definedName name="QB_ROW_127250" localSheetId="1" hidden="1">'2021.0410'!$F$80</definedName>
    <definedName name="QB_ROW_127250" localSheetId="0" hidden="1">'UPDATED 2021.0412'!$F$133</definedName>
    <definedName name="QB_ROW_128250" localSheetId="1" hidden="1">'2021.0410'!$F$100</definedName>
    <definedName name="QB_ROW_128250" localSheetId="0" hidden="1">'UPDATED 2021.0412'!$F$164</definedName>
    <definedName name="QB_ROW_129040" localSheetId="1" hidden="1">'2021.0410'!$E$47</definedName>
    <definedName name="QB_ROW_129040" localSheetId="0" hidden="1">'UPDATED 2021.0412'!$E$72</definedName>
    <definedName name="QB_ROW_129250" localSheetId="0" hidden="1">'UPDATED 2021.0412'!$F$76</definedName>
    <definedName name="QB_ROW_129340" localSheetId="1" hidden="1">'2021.0410'!$E$51</definedName>
    <definedName name="QB_ROW_129340" localSheetId="0" hidden="1">'UPDATED 2021.0412'!$E$77</definedName>
    <definedName name="QB_ROW_130040" localSheetId="1" hidden="1">'2021.0410'!$E$36</definedName>
    <definedName name="QB_ROW_130040" localSheetId="0" hidden="1">'UPDATED 2021.0412'!$E$59</definedName>
    <definedName name="QB_ROW_130250" localSheetId="0" hidden="1">'UPDATED 2021.0412'!$F$70</definedName>
    <definedName name="QB_ROW_130340" localSheetId="1" hidden="1">'2021.0410'!$E$46</definedName>
    <definedName name="QB_ROW_130340" localSheetId="0" hidden="1">'UPDATED 2021.0412'!$E$71</definedName>
    <definedName name="QB_ROW_131250" localSheetId="1" hidden="1">'2021.0410'!$F$45</definedName>
    <definedName name="QB_ROW_131250" localSheetId="0" hidden="1">'UPDATED 2021.0412'!$F$69</definedName>
    <definedName name="QB_ROW_132250" localSheetId="1" hidden="1">'2021.0410'!$F$44</definedName>
    <definedName name="QB_ROW_132250" localSheetId="0" hidden="1">'UPDATED 2021.0412'!$F$68</definedName>
    <definedName name="QB_ROW_13250" localSheetId="0" hidden="1">'UPDATED 2021.0412'!$F$29</definedName>
    <definedName name="QB_ROW_133250" localSheetId="1" hidden="1">'2021.0410'!$F$43</definedName>
    <definedName name="QB_ROW_133250" localSheetId="0" hidden="1">'UPDATED 2021.0412'!$F$67</definedName>
    <definedName name="QB_ROW_134250" localSheetId="1" hidden="1">'2021.0410'!$F$42</definedName>
    <definedName name="QB_ROW_134250" localSheetId="0" hidden="1">'UPDATED 2021.0412'!$F$66</definedName>
    <definedName name="QB_ROW_135250" localSheetId="1" hidden="1">'2021.0410'!$F$41</definedName>
    <definedName name="QB_ROW_135250" localSheetId="0" hidden="1">'UPDATED 2021.0412'!$F$65</definedName>
    <definedName name="QB_ROW_136250" localSheetId="1" hidden="1">'2021.0410'!$F$40</definedName>
    <definedName name="QB_ROW_136250" localSheetId="0" hidden="1">'UPDATED 2021.0412'!$F$64</definedName>
    <definedName name="QB_ROW_137250" localSheetId="1" hidden="1">'2021.0410'!$F$39</definedName>
    <definedName name="QB_ROW_137250" localSheetId="0" hidden="1">'UPDATED 2021.0412'!$F$63</definedName>
    <definedName name="QB_ROW_138250" localSheetId="0" hidden="1">'UPDATED 2021.0412'!$F$62</definedName>
    <definedName name="QB_ROW_139250" localSheetId="1" hidden="1">'2021.0410'!$F$38</definedName>
    <definedName name="QB_ROW_139250" localSheetId="0" hidden="1">'UPDATED 2021.0412'!$F$61</definedName>
    <definedName name="QB_ROW_140250" localSheetId="1" hidden="1">'2021.0410'!$F$37</definedName>
    <definedName name="QB_ROW_140250" localSheetId="0" hidden="1">'UPDATED 2021.0412'!$F$60</definedName>
    <definedName name="QB_ROW_141230" localSheetId="1" hidden="1">'2021.0410'!$D$109</definedName>
    <definedName name="QB_ROW_141230" localSheetId="0" hidden="1">'UPDATED 2021.0412'!$D$174</definedName>
    <definedName name="QB_ROW_142230" localSheetId="0" hidden="1">'UPDATED 2021.0412'!$D$177</definedName>
    <definedName name="QB_ROW_14250" localSheetId="0" hidden="1">'UPDATED 2021.0412'!$F$30</definedName>
    <definedName name="QB_ROW_143250" localSheetId="1" hidden="1">'2021.0410'!$F$49</definedName>
    <definedName name="QB_ROW_143250" localSheetId="0" hidden="1">'UPDATED 2021.0412'!$F$74</definedName>
    <definedName name="QB_ROW_144250" localSheetId="1" hidden="1">'2021.0410'!$F$91</definedName>
    <definedName name="QB_ROW_144250" localSheetId="0" hidden="1">'UPDATED 2021.0412'!$F$154</definedName>
    <definedName name="QB_ROW_145250" localSheetId="1" hidden="1">'2021.0410'!$F$90</definedName>
    <definedName name="QB_ROW_145250" localSheetId="0" hidden="1">'UPDATED 2021.0412'!$F$153</definedName>
    <definedName name="QB_ROW_146250" localSheetId="1" hidden="1">'2021.0410'!$F$79</definedName>
    <definedName name="QB_ROW_146250" localSheetId="0" hidden="1">'UPDATED 2021.0412'!$F$132</definedName>
    <definedName name="QB_ROW_150250" localSheetId="1" hidden="1">'2021.0410'!$F$7</definedName>
    <definedName name="QB_ROW_150250" localSheetId="0" hidden="1">'UPDATED 2021.0412'!$F$7</definedName>
    <definedName name="QB_ROW_151250" localSheetId="1" hidden="1">'2021.0410'!$F$89</definedName>
    <definedName name="QB_ROW_151250" localSheetId="0" hidden="1">'UPDATED 2021.0412'!$F$152</definedName>
    <definedName name="QB_ROW_15250" localSheetId="0" hidden="1">'UPDATED 2021.0412'!$F$31</definedName>
    <definedName name="QB_ROW_153250" localSheetId="1" hidden="1">'2021.0410'!$F$60</definedName>
    <definedName name="QB_ROW_153250" localSheetId="0" hidden="1">'UPDATED 2021.0412'!$F$90</definedName>
    <definedName name="QB_ROW_154250" localSheetId="1" hidden="1">'2021.0410'!$F$48</definedName>
    <definedName name="QB_ROW_154250" localSheetId="0" hidden="1">'UPDATED 2021.0412'!$F$73</definedName>
    <definedName name="QB_ROW_155250" localSheetId="1" hidden="1">'2021.0410'!$F$17</definedName>
    <definedName name="QB_ROW_155250" localSheetId="0" hidden="1">'UPDATED 2021.0412'!$F$18</definedName>
    <definedName name="QB_ROW_156250" localSheetId="1" hidden="1">'2021.0410'!$F$16</definedName>
    <definedName name="QB_ROW_156250" localSheetId="0" hidden="1">'UPDATED 2021.0412'!$F$17</definedName>
    <definedName name="QB_ROW_157250" localSheetId="1" hidden="1">'2021.0410'!$F$54</definedName>
    <definedName name="QB_ROW_157250" localSheetId="0" hidden="1">'UPDATED 2021.0412'!$F$83</definedName>
    <definedName name="QB_ROW_158250" localSheetId="1" hidden="1">'2021.0410'!$F$53</definedName>
    <definedName name="QB_ROW_158250" localSheetId="0" hidden="1">'UPDATED 2021.0412'!$F$82</definedName>
    <definedName name="QB_ROW_16240" localSheetId="0" hidden="1">'UPDATED 2021.0412'!$E$35</definedName>
    <definedName name="QB_ROW_17040" localSheetId="1" hidden="1">'2021.0410'!$E$23</definedName>
    <definedName name="QB_ROW_17040" localSheetId="0" hidden="1">'UPDATED 2021.0412'!$E$36</definedName>
    <definedName name="QB_ROW_17250" localSheetId="0" hidden="1">'UPDATED 2021.0412'!$F$38</definedName>
    <definedName name="QB_ROW_17340" localSheetId="1" hidden="1">'2021.0410'!$E$25</definedName>
    <definedName name="QB_ROW_17340" localSheetId="0" hidden="1">'UPDATED 2021.0412'!$E$39</definedName>
    <definedName name="QB_ROW_18250" localSheetId="1" hidden="1">'2021.0410'!$F$24</definedName>
    <definedName name="QB_ROW_18250" localSheetId="0" hidden="1">'UPDATED 2021.0412'!$F$37</definedName>
    <definedName name="QB_ROW_18301" localSheetId="1" hidden="1">'2021.0410'!$A$112</definedName>
    <definedName name="QB_ROW_18301" localSheetId="0" hidden="1">'UPDATED 2021.0412'!$A$181</definedName>
    <definedName name="QB_ROW_19011" localSheetId="1" hidden="1">'2021.0410'!$B$4</definedName>
    <definedName name="QB_ROW_19011" localSheetId="0" hidden="1">'UPDATED 2021.0412'!$B$4</definedName>
    <definedName name="QB_ROW_19040" localSheetId="1" hidden="1">'2021.0410'!$E$26</definedName>
    <definedName name="QB_ROW_19040" localSheetId="0" hidden="1">'UPDATED 2021.0412'!$E$40</definedName>
    <definedName name="QB_ROW_19250" localSheetId="0" hidden="1">'UPDATED 2021.0412'!$F$46</definedName>
    <definedName name="QB_ROW_19311" localSheetId="1" hidden="1">'2021.0410'!$B$106</definedName>
    <definedName name="QB_ROW_19311" localSheetId="0" hidden="1">'UPDATED 2021.0412'!$B$171</definedName>
    <definedName name="QB_ROW_19340" localSheetId="1" hidden="1">'2021.0410'!$E$32</definedName>
    <definedName name="QB_ROW_19340" localSheetId="0" hidden="1">'UPDATED 2021.0412'!$E$47</definedName>
    <definedName name="QB_ROW_20031" localSheetId="1" hidden="1">'2021.0410'!$D$5</definedName>
    <definedName name="QB_ROW_20031" localSheetId="0" hidden="1">'UPDATED 2021.0412'!$D$5</definedName>
    <definedName name="QB_ROW_20250" localSheetId="1" hidden="1">'2021.0410'!$F$31</definedName>
    <definedName name="QB_ROW_20250" localSheetId="0" hidden="1">'UPDATED 2021.0412'!$F$45</definedName>
    <definedName name="QB_ROW_20331" localSheetId="1" hidden="1">'2021.0410'!$D$33</definedName>
    <definedName name="QB_ROW_20331" localSheetId="0" hidden="1">'UPDATED 2021.0412'!$D$53</definedName>
    <definedName name="QB_ROW_21031" localSheetId="1" hidden="1">'2021.0410'!$D$35</definedName>
    <definedName name="QB_ROW_21031" localSheetId="0" hidden="1">'UPDATED 2021.0412'!$D$58</definedName>
    <definedName name="QB_ROW_21040" localSheetId="0" hidden="1">'UPDATED 2021.0412'!$E$48</definedName>
    <definedName name="QB_ROW_21250" localSheetId="0" hidden="1">'UPDATED 2021.0412'!$F$51</definedName>
    <definedName name="QB_ROW_21331" localSheetId="1" hidden="1">'2021.0410'!$D$105</definedName>
    <definedName name="QB_ROW_21331" localSheetId="0" hidden="1">'UPDATED 2021.0412'!$D$170</definedName>
    <definedName name="QB_ROW_21340" localSheetId="0" hidden="1">'UPDATED 2021.0412'!$E$52</definedName>
    <definedName name="QB_ROW_22011" localSheetId="1" hidden="1">'2021.0410'!$B$107</definedName>
    <definedName name="QB_ROW_22011" localSheetId="0" hidden="1">'UPDATED 2021.0412'!$B$172</definedName>
    <definedName name="QB_ROW_22250" localSheetId="0" hidden="1">'UPDATED 2021.0412'!$F$49</definedName>
    <definedName name="QB_ROW_22311" localSheetId="1" hidden="1">'2021.0410'!$B$111</definedName>
    <definedName name="QB_ROW_22311" localSheetId="0" hidden="1">'UPDATED 2021.0412'!$B$180</definedName>
    <definedName name="QB_ROW_23021" localSheetId="1" hidden="1">'2021.0410'!$C$108</definedName>
    <definedName name="QB_ROW_23021" localSheetId="0" hidden="1">'UPDATED 2021.0412'!$C$173</definedName>
    <definedName name="QB_ROW_23250" localSheetId="0" hidden="1">'UPDATED 2021.0412'!$F$50</definedName>
    <definedName name="QB_ROW_23321" localSheetId="1" hidden="1">'2021.0410'!$C$110</definedName>
    <definedName name="QB_ROW_23321" localSheetId="0" hidden="1">'UPDATED 2021.0412'!$C$175</definedName>
    <definedName name="QB_ROW_24021" localSheetId="0" hidden="1">'UPDATED 2021.0412'!$C$176</definedName>
    <definedName name="QB_ROW_24040" localSheetId="1" hidden="1">'2021.0410'!$E$65</definedName>
    <definedName name="QB_ROW_24040" localSheetId="0" hidden="1">'UPDATED 2021.0412'!$E$97</definedName>
    <definedName name="QB_ROW_24250" localSheetId="0" hidden="1">'UPDATED 2021.0412'!$F$101</definedName>
    <definedName name="QB_ROW_24321" localSheetId="0" hidden="1">'UPDATED 2021.0412'!$C$179</definedName>
    <definedName name="QB_ROW_24340" localSheetId="1" hidden="1">'2021.0410'!$E$68</definedName>
    <definedName name="QB_ROW_24340" localSheetId="0" hidden="1">'UPDATED 2021.0412'!$E$102</definedName>
    <definedName name="QB_ROW_25250" localSheetId="0" hidden="1">'UPDATED 2021.0412'!$F$98</definedName>
    <definedName name="QB_ROW_26040" localSheetId="1" hidden="1">'2021.0410'!$E$69</definedName>
    <definedName name="QB_ROW_26040" localSheetId="0" hidden="1">'UPDATED 2021.0412'!$E$103</definedName>
    <definedName name="QB_ROW_26250" localSheetId="0" hidden="1">'UPDATED 2021.0412'!$F$109</definedName>
    <definedName name="QB_ROW_26340" localSheetId="1" hidden="1">'2021.0410'!$E$71</definedName>
    <definedName name="QB_ROW_26340" localSheetId="0" hidden="1">'UPDATED 2021.0412'!$E$110</definedName>
    <definedName name="QB_ROW_27250" localSheetId="1" hidden="1">'2021.0410'!$F$70</definedName>
    <definedName name="QB_ROW_27250" localSheetId="0" hidden="1">'UPDATED 2021.0412'!$F$104</definedName>
    <definedName name="QB_ROW_28250" localSheetId="0" hidden="1">'UPDATED 2021.0412'!$F$105</definedName>
    <definedName name="QB_ROW_29250" localSheetId="0" hidden="1">'UPDATED 2021.0412'!$F$106</definedName>
    <definedName name="QB_ROW_30250" localSheetId="0" hidden="1">'UPDATED 2021.0412'!$F$107</definedName>
    <definedName name="QB_ROW_31040" localSheetId="0" hidden="1">'UPDATED 2021.0412'!$E$112</definedName>
    <definedName name="QB_ROW_31250" localSheetId="0" hidden="1">'UPDATED 2021.0412'!$F$119</definedName>
    <definedName name="QB_ROW_31340" localSheetId="0" hidden="1">'UPDATED 2021.0412'!$E$120</definedName>
    <definedName name="QB_ROW_32250" localSheetId="0" hidden="1">'UPDATED 2021.0412'!$F$114</definedName>
    <definedName name="QB_ROW_33250" localSheetId="0" hidden="1">'UPDATED 2021.0412'!$F$115</definedName>
    <definedName name="QB_ROW_34250" localSheetId="0" hidden="1">'UPDATED 2021.0412'!$F$116</definedName>
    <definedName name="QB_ROW_35250" localSheetId="0" hidden="1">'UPDATED 2021.0412'!$F$117</definedName>
    <definedName name="QB_ROW_36250" localSheetId="0" hidden="1">'UPDATED 2021.0412'!$F$118</definedName>
    <definedName name="QB_ROW_37040" localSheetId="1" hidden="1">'2021.0410'!$E$72</definedName>
    <definedName name="QB_ROW_37040" localSheetId="0" hidden="1">'UPDATED 2021.0412'!$E$122</definedName>
    <definedName name="QB_ROW_37250" localSheetId="0" hidden="1">'UPDATED 2021.0412'!$F$129</definedName>
    <definedName name="QB_ROW_37340" localSheetId="1" hidden="1">'2021.0410'!$E$77</definedName>
    <definedName name="QB_ROW_37340" localSheetId="0" hidden="1">'UPDATED 2021.0412'!$E$130</definedName>
    <definedName name="QB_ROW_38250" localSheetId="1" hidden="1">'2021.0410'!$F$75</definedName>
    <definedName name="QB_ROW_38250" localSheetId="0" hidden="1">'UPDATED 2021.0412'!$F$125</definedName>
    <definedName name="QB_ROW_39250" localSheetId="0" hidden="1">'UPDATED 2021.0412'!$F$126</definedName>
    <definedName name="QB_ROW_40250" localSheetId="1" hidden="1">'2021.0410'!$F$76</definedName>
    <definedName name="QB_ROW_40250" localSheetId="0" hidden="1">'UPDATED 2021.0412'!$F$127</definedName>
    <definedName name="QB_ROW_41250" localSheetId="0" hidden="1">'UPDATED 2021.0412'!$F$128</definedName>
    <definedName name="QB_ROW_42040" localSheetId="1" hidden="1">'2021.0410'!$E$78</definedName>
    <definedName name="QB_ROW_42040" localSheetId="0" hidden="1">'UPDATED 2021.0412'!$E$131</definedName>
    <definedName name="QB_ROW_42250" localSheetId="0" hidden="1">'UPDATED 2021.0412'!$F$142</definedName>
    <definedName name="QB_ROW_42340" localSheetId="1" hidden="1">'2021.0410'!$E$87</definedName>
    <definedName name="QB_ROW_42340" localSheetId="0" hidden="1">'UPDATED 2021.0412'!$E$143</definedName>
    <definedName name="QB_ROW_43250" localSheetId="0" hidden="1">'UPDATED 2021.0412'!$F$139</definedName>
    <definedName name="QB_ROW_44250" localSheetId="1" hidden="1">'2021.0410'!$F$86</definedName>
    <definedName name="QB_ROW_44250" localSheetId="0" hidden="1">'UPDATED 2021.0412'!$F$140</definedName>
    <definedName name="QB_ROW_45250" localSheetId="0" hidden="1">'UPDATED 2021.0412'!$F$141</definedName>
    <definedName name="QB_ROW_46040" localSheetId="1" hidden="1">'2021.0410'!$E$99</definedName>
    <definedName name="QB_ROW_46040" localSheetId="0" hidden="1">'UPDATED 2021.0412'!$E$163</definedName>
    <definedName name="QB_ROW_46250" localSheetId="0" hidden="1">'UPDATED 2021.0412'!$F$168</definedName>
    <definedName name="QB_ROW_46340" localSheetId="1" hidden="1">'2021.0410'!$E$104</definedName>
    <definedName name="QB_ROW_46340" localSheetId="0" hidden="1">'UPDATED 2021.0412'!$E$169</definedName>
    <definedName name="QB_ROW_47250" localSheetId="1" hidden="1">'2021.0410'!$F$101</definedName>
    <definedName name="QB_ROW_47250" localSheetId="0" hidden="1">'UPDATED 2021.0412'!$F$165</definedName>
    <definedName name="QB_ROW_48250" localSheetId="1" hidden="1">'2021.0410'!$F$103</definedName>
    <definedName name="QB_ROW_48250" localSheetId="0" hidden="1">'UPDATED 2021.0412'!$F$167</definedName>
    <definedName name="QB_ROW_49230" localSheetId="0" hidden="1">'UPDATED 2021.0412'!$D$178</definedName>
    <definedName name="QB_ROW_53240" localSheetId="0" hidden="1">'UPDATED 2021.0412'!$E$144</definedName>
    <definedName name="QB_ROW_54240" localSheetId="0" hidden="1">'UPDATED 2021.0412'!$E$146</definedName>
    <definedName name="QB_ROW_55240" localSheetId="0" hidden="1">'UPDATED 2021.0412'!$E$149</definedName>
    <definedName name="QB_ROW_56250" localSheetId="1" hidden="1">'2021.0410'!$F$67</definedName>
    <definedName name="QB_ROW_56250" localSheetId="0" hidden="1">'UPDATED 2021.0412'!$F$100</definedName>
    <definedName name="QB_ROW_57250" localSheetId="1" hidden="1">'2021.0410'!$F$102</definedName>
    <definedName name="QB_ROW_57250" localSheetId="0" hidden="1">'UPDATED 2021.0412'!$F$166</definedName>
    <definedName name="QB_ROW_58240" localSheetId="0" hidden="1">'UPDATED 2021.0412'!$E$145</definedName>
    <definedName name="QB_ROW_59240" localSheetId="0" hidden="1">'UPDATED 2021.0412'!$E$121</definedName>
    <definedName name="QB_ROW_60240" localSheetId="0" hidden="1">'UPDATED 2021.0412'!$E$25</definedName>
    <definedName name="QB_ROW_61040" localSheetId="1" hidden="1">'2021.0410'!$E$88</definedName>
    <definedName name="QB_ROW_61040" localSheetId="0" hidden="1">'UPDATED 2021.0412'!$E$151</definedName>
    <definedName name="QB_ROW_61250" localSheetId="0" hidden="1">'UPDATED 2021.0412'!$F$160</definedName>
    <definedName name="QB_ROW_61340" localSheetId="1" hidden="1">'2021.0410'!$E$97</definedName>
    <definedName name="QB_ROW_61340" localSheetId="0" hidden="1">'UPDATED 2021.0412'!$E$161</definedName>
    <definedName name="QB_ROW_63250" localSheetId="1" hidden="1">'2021.0410'!$F$95</definedName>
    <definedName name="QB_ROW_63250" localSheetId="0" hidden="1">'UPDATED 2021.0412'!$F$158</definedName>
    <definedName name="QB_ROW_64040" localSheetId="1" hidden="1">'2021.0410'!$E$52</definedName>
    <definedName name="QB_ROW_64040" localSheetId="0" hidden="1">'UPDATED 2021.0412'!$E$81</definedName>
    <definedName name="QB_ROW_64250" localSheetId="0" hidden="1">'UPDATED 2021.0412'!$F$87</definedName>
    <definedName name="QB_ROW_64340" localSheetId="1" hidden="1">'2021.0410'!$E$58</definedName>
    <definedName name="QB_ROW_64340" localSheetId="0" hidden="1">'UPDATED 2021.0412'!$E$88</definedName>
    <definedName name="QB_ROW_65250" localSheetId="1" hidden="1">'2021.0410'!$F$96</definedName>
    <definedName name="QB_ROW_65250" localSheetId="0" hidden="1">'UPDATED 2021.0412'!$F$159</definedName>
    <definedName name="QB_ROW_66250" localSheetId="1" hidden="1">'2021.0410'!$F$56</definedName>
    <definedName name="QB_ROW_66250" localSheetId="0" hidden="1">'UPDATED 2021.0412'!$F$85</definedName>
    <definedName name="QB_ROW_67040" localSheetId="1" hidden="1">'2021.0410'!$E$15</definedName>
    <definedName name="QB_ROW_67040" localSheetId="0" hidden="1">'UPDATED 2021.0412'!$E$16</definedName>
    <definedName name="QB_ROW_67250" localSheetId="1" hidden="1">'2021.0410'!$F$21</definedName>
    <definedName name="QB_ROW_67250" localSheetId="0" hidden="1">'UPDATED 2021.0412'!$F$22</definedName>
    <definedName name="QB_ROW_67340" localSheetId="1" hidden="1">'2021.0410'!$E$22</definedName>
    <definedName name="QB_ROW_67340" localSheetId="0" hidden="1">'UPDATED 2021.0412'!$E$23</definedName>
    <definedName name="QB_ROW_68250" localSheetId="1" hidden="1">'2021.0410'!$F$13</definedName>
    <definedName name="QB_ROW_68250" localSheetId="0" hidden="1">'UPDATED 2021.0412'!$F$13</definedName>
    <definedName name="QB_ROW_69250" localSheetId="1" hidden="1">'2021.0410'!$F$27</definedName>
    <definedName name="QB_ROW_69250" localSheetId="0" hidden="1">'UPDATED 2021.0412'!$F$41</definedName>
    <definedName name="QB_ROW_70240" localSheetId="0" hidden="1">'UPDATED 2021.0412'!$E$24</definedName>
    <definedName name="QB_ROW_71250" localSheetId="1" hidden="1">'2021.0410'!$F$9</definedName>
    <definedName name="QB_ROW_71250" localSheetId="0" hidden="1">'UPDATED 2021.0412'!$F$9</definedName>
    <definedName name="QB_ROW_72250" localSheetId="1" hidden="1">'2021.0410'!$F$19</definedName>
    <definedName name="QB_ROW_72250" localSheetId="0" hidden="1">'UPDATED 2021.0412'!$F$20</definedName>
    <definedName name="QB_ROW_73250" localSheetId="1" hidden="1">'2021.0410'!$F$29</definedName>
    <definedName name="QB_ROW_73250" localSheetId="0" hidden="1">'UPDATED 2021.0412'!$F$43</definedName>
    <definedName name="QB_ROW_74040" localSheetId="1" hidden="1">'2021.0410'!$E$59</definedName>
    <definedName name="QB_ROW_74040" localSheetId="0" hidden="1">'UPDATED 2021.0412'!$E$89</definedName>
    <definedName name="QB_ROW_74250" localSheetId="0" hidden="1">'UPDATED 2021.0412'!$F$94</definedName>
    <definedName name="QB_ROW_74340" localSheetId="1" hidden="1">'2021.0410'!$E$64</definedName>
    <definedName name="QB_ROW_74340" localSheetId="0" hidden="1">'UPDATED 2021.0412'!$E$95</definedName>
    <definedName name="QB_ROW_75250" localSheetId="1" hidden="1">'2021.0410'!$F$81</definedName>
    <definedName name="QB_ROW_75250" localSheetId="0" hidden="1">'UPDATED 2021.0412'!$F$134</definedName>
    <definedName name="QB_ROW_76240" localSheetId="0" hidden="1">'UPDATED 2021.0412'!$E$96</definedName>
    <definedName name="QB_ROW_77250" localSheetId="1" hidden="1">'2021.0410'!$F$82</definedName>
    <definedName name="QB_ROW_77250" localSheetId="0" hidden="1">'UPDATED 2021.0412'!$F$135</definedName>
    <definedName name="QB_ROW_78240" localSheetId="0" hidden="1">'UPDATED 2021.0412'!$E$147</definedName>
    <definedName name="QB_ROW_79250" localSheetId="1" hidden="1">'2021.0410'!$F$83</definedName>
    <definedName name="QB_ROW_79250" localSheetId="0" hidden="1">'UPDATED 2021.0412'!$F$136</definedName>
    <definedName name="QB_ROW_80240" localSheetId="0" hidden="1">'UPDATED 2021.0412'!$E$148</definedName>
    <definedName name="QB_ROW_81240" localSheetId="0" hidden="1">'UPDATED 2021.0412'!$E$111</definedName>
    <definedName name="QB_ROW_82250" localSheetId="1" hidden="1">'2021.0410'!$F$84</definedName>
    <definedName name="QB_ROW_82250" localSheetId="0" hidden="1">'UPDATED 2021.0412'!$F$137</definedName>
    <definedName name="QB_ROW_83240" localSheetId="0" hidden="1">'UPDATED 2021.0412'!$E$150</definedName>
    <definedName name="QB_ROW_86321" localSheetId="1" hidden="1">'2021.0410'!$C$34</definedName>
    <definedName name="QB_ROW_86321" localSheetId="0" hidden="1">'UPDATED 2021.0412'!$C$57</definedName>
    <definedName name="QB_ROW_87031" localSheetId="0" hidden="1">'UPDATED 2021.0412'!$D$54</definedName>
    <definedName name="QB_ROW_87331" localSheetId="0" hidden="1">'UPDATED 2021.0412'!$D$56</definedName>
    <definedName name="QB_ROW_88240" localSheetId="0" hidden="1">'UPDATED 2021.0412'!$E$34</definedName>
    <definedName name="QB_ROW_91250" localSheetId="1" hidden="1">'2021.0410'!$F$8</definedName>
    <definedName name="QB_ROW_91250" localSheetId="0" hidden="1">'UPDATED 2021.0412'!$F$8</definedName>
    <definedName name="QB_ROW_93250" localSheetId="1" hidden="1">'2021.0410'!$F$66</definedName>
    <definedName name="QB_ROW_93250" localSheetId="0" hidden="1">'UPDATED 2021.0412'!$F$99</definedName>
    <definedName name="QB_ROW_96240" localSheetId="1" hidden="1">'2021.0410'!$E$98</definedName>
    <definedName name="QB_ROW_96240" localSheetId="0" hidden="1">'UPDATED 2021.0412'!$E$162</definedName>
    <definedName name="QB_ROW_97250" localSheetId="1" hidden="1">'2021.0410'!$F$28</definedName>
    <definedName name="QB_ROW_97250" localSheetId="0" hidden="1">'UPDATED 2021.0412'!$F$42</definedName>
    <definedName name="QB_ROW_98250" localSheetId="1" hidden="1">'2021.0410'!$F$63</definedName>
    <definedName name="QB_ROW_98250" localSheetId="0" hidden="1">'UPDATED 2021.0412'!$F$93</definedName>
    <definedName name="QB_ROW_99250" localSheetId="0" hidden="1">'UPDATED 2021.0412'!$F$108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Files\Maine Swimming QB20.qbw"</definedName>
    <definedName name="QBCOMPANYFILENAME" localSheetId="0">"C:\Users\Public\Documents\Intuit\QuickBooks\Company Files\Maine Swimming QB20.qbw"</definedName>
    <definedName name="QBENDDATE" localSheetId="1">20210831</definedName>
    <definedName name="QBENDDATE" localSheetId="0">20210412</definedName>
    <definedName name="QBHEADERSONSCREEN" localSheetId="1">FALSE</definedName>
    <definedName name="QBHEADERSONSCREEN" localSheetId="0">FALSE</definedName>
    <definedName name="QBMETADATASIZE" localSheetId="1">5924</definedName>
    <definedName name="QBMETADATASIZE" localSheetId="0">5924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FALSE</definedName>
    <definedName name="QBPRESERVESPACE" localSheetId="0">FALSE</definedName>
    <definedName name="QBREPORTCOLAXIS" localSheetId="1">0</definedName>
    <definedName name="QBREPORTCOLAXIS" localSheetId="0">0</definedName>
    <definedName name="QBREPORTCOMPANYID" localSheetId="1">"930c2caea90f4de2a6fd4c5fc1ab2555"</definedName>
    <definedName name="QBREPORTCOMPANYID" localSheetId="0">"930c2caea90f4de2a6fd4c5fc1ab2555"</definedName>
    <definedName name="QBREPORTCOMPARECOL_ANNUALBUDGET" localSheetId="1">FALSE</definedName>
    <definedName name="QBREPORTCOMPARECOL_ANNUALBUDGET" localSheetId="0">FALSE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TRUE</definedName>
    <definedName name="QBREPORTCOMPARECOL_BUDDIFF" localSheetId="0">TRUE</definedName>
    <definedName name="QBREPORTCOMPARECOL_BUDGET" localSheetId="1">TRUE</definedName>
    <definedName name="QBREPORTCOMPARECOL_BUDGET" localSheetId="0">TRUE</definedName>
    <definedName name="QBREPORTCOMPARECOL_BUDPCT" localSheetId="1">TRUE</definedName>
    <definedName name="QBREPORTCOMPARECOL_BUDPCT" localSheetId="0">TRUE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FALSE</definedName>
    <definedName name="QBREPORTCOMPARECOL_YTDBUDGET" localSheetId="1">FALSE</definedName>
    <definedName name="QBREPORTCOMPARECOL_YTDBUDGET" localSheetId="0">FALSE</definedName>
    <definedName name="QBREPORTCOMPARECOL_YTDPCT" localSheetId="1">FALSE</definedName>
    <definedName name="QBREPORTCOMPARECOL_YTDPCT" localSheetId="0">FALSE</definedName>
    <definedName name="QBREPORTROWAXIS" localSheetId="1">11</definedName>
    <definedName name="QBREPORTROWAXIS" localSheetId="0">11</definedName>
    <definedName name="QBREPORTSUBCOLAXIS" localSheetId="1">24</definedName>
    <definedName name="QBREPORTSUBCOLAXIS" localSheetId="0">24</definedName>
    <definedName name="QBREPORTTYPE" localSheetId="1">288</definedName>
    <definedName name="QBREPORTTYPE" localSheetId="0">288</definedName>
    <definedName name="QBROWHEADERS" localSheetId="1">6</definedName>
    <definedName name="QBROWHEADERS" localSheetId="0">6</definedName>
    <definedName name="QBSTARTDATE" localSheetId="1">20200901</definedName>
    <definedName name="QBSTARTDATE" localSheetId="0">20200901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2" l="1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G15" i="2"/>
  <c r="I15" i="2" s="1"/>
  <c r="H15" i="2"/>
  <c r="I17" i="2"/>
  <c r="J17" i="2"/>
  <c r="I18" i="2"/>
  <c r="J18" i="2"/>
  <c r="I19" i="2"/>
  <c r="J19" i="2"/>
  <c r="I20" i="2"/>
  <c r="J20" i="2"/>
  <c r="I21" i="2"/>
  <c r="J21" i="2"/>
  <c r="I22" i="2"/>
  <c r="J22" i="2"/>
  <c r="G23" i="2"/>
  <c r="I23" i="2" s="1"/>
  <c r="H23" i="2"/>
  <c r="I24" i="2"/>
  <c r="J24" i="2"/>
  <c r="I25" i="2"/>
  <c r="J25" i="2"/>
  <c r="I26" i="2"/>
  <c r="J26" i="2"/>
  <c r="I28" i="2"/>
  <c r="J28" i="2"/>
  <c r="I29" i="2"/>
  <c r="J29" i="2"/>
  <c r="I30" i="2"/>
  <c r="J30" i="2"/>
  <c r="I31" i="2"/>
  <c r="J31" i="2"/>
  <c r="I32" i="2"/>
  <c r="J32" i="2"/>
  <c r="G33" i="2"/>
  <c r="H33" i="2"/>
  <c r="I33" i="2"/>
  <c r="J33" i="2"/>
  <c r="I34" i="2"/>
  <c r="J34" i="2"/>
  <c r="I35" i="2"/>
  <c r="J35" i="2"/>
  <c r="I37" i="2"/>
  <c r="J37" i="2"/>
  <c r="I38" i="2"/>
  <c r="J38" i="2"/>
  <c r="G39" i="2"/>
  <c r="H39" i="2"/>
  <c r="I39" i="2"/>
  <c r="J39" i="2"/>
  <c r="I41" i="2"/>
  <c r="J41" i="2"/>
  <c r="I42" i="2"/>
  <c r="J42" i="2"/>
  <c r="I43" i="2"/>
  <c r="J43" i="2"/>
  <c r="I44" i="2"/>
  <c r="J44" i="2"/>
  <c r="I45" i="2"/>
  <c r="J45" i="2"/>
  <c r="I46" i="2"/>
  <c r="J46" i="2"/>
  <c r="G47" i="2"/>
  <c r="I47" i="2" s="1"/>
  <c r="H47" i="2"/>
  <c r="J47" i="2" s="1"/>
  <c r="I49" i="2"/>
  <c r="J49" i="2"/>
  <c r="I50" i="2"/>
  <c r="J50" i="2"/>
  <c r="I51" i="2"/>
  <c r="J51" i="2"/>
  <c r="G52" i="2"/>
  <c r="I52" i="2" s="1"/>
  <c r="H52" i="2"/>
  <c r="I55" i="2"/>
  <c r="J55" i="2"/>
  <c r="G56" i="2"/>
  <c r="H56" i="2"/>
  <c r="I56" i="2"/>
  <c r="J56" i="2"/>
  <c r="I60" i="2"/>
  <c r="J60" i="2"/>
  <c r="I61" i="2"/>
  <c r="J61" i="2"/>
  <c r="I62" i="2"/>
  <c r="J62" i="2"/>
  <c r="I63" i="2"/>
  <c r="J63" i="2"/>
  <c r="I64" i="2"/>
  <c r="J64" i="2"/>
  <c r="I65" i="2"/>
  <c r="J65" i="2"/>
  <c r="I66" i="2"/>
  <c r="J66" i="2"/>
  <c r="I67" i="2"/>
  <c r="J67" i="2"/>
  <c r="I68" i="2"/>
  <c r="J68" i="2"/>
  <c r="I69" i="2"/>
  <c r="J69" i="2"/>
  <c r="I70" i="2"/>
  <c r="J70" i="2"/>
  <c r="G71" i="2"/>
  <c r="G170" i="2" s="1"/>
  <c r="H71" i="2"/>
  <c r="J71" i="2" s="1"/>
  <c r="I73" i="2"/>
  <c r="J73" i="2"/>
  <c r="I74" i="2"/>
  <c r="J74" i="2"/>
  <c r="I75" i="2"/>
  <c r="J75" i="2"/>
  <c r="I76" i="2"/>
  <c r="J76" i="2"/>
  <c r="G77" i="2"/>
  <c r="H77" i="2"/>
  <c r="J77" i="2" s="1"/>
  <c r="I77" i="2"/>
  <c r="I78" i="2"/>
  <c r="J78" i="2"/>
  <c r="I79" i="2"/>
  <c r="J79" i="2"/>
  <c r="I80" i="2"/>
  <c r="J80" i="2"/>
  <c r="I82" i="2"/>
  <c r="J82" i="2"/>
  <c r="I83" i="2"/>
  <c r="J83" i="2"/>
  <c r="I84" i="2"/>
  <c r="J84" i="2"/>
  <c r="I85" i="2"/>
  <c r="J85" i="2"/>
  <c r="I86" i="2"/>
  <c r="J86" i="2"/>
  <c r="I87" i="2"/>
  <c r="J87" i="2"/>
  <c r="G88" i="2"/>
  <c r="I88" i="2" s="1"/>
  <c r="H88" i="2"/>
  <c r="J88" i="2" s="1"/>
  <c r="I90" i="2"/>
  <c r="J90" i="2"/>
  <c r="I91" i="2"/>
  <c r="J91" i="2"/>
  <c r="I92" i="2"/>
  <c r="J92" i="2"/>
  <c r="I93" i="2"/>
  <c r="J93" i="2"/>
  <c r="I94" i="2"/>
  <c r="J94" i="2"/>
  <c r="G95" i="2"/>
  <c r="H95" i="2"/>
  <c r="I95" i="2"/>
  <c r="I96" i="2"/>
  <c r="J96" i="2"/>
  <c r="I98" i="2"/>
  <c r="J98" i="2"/>
  <c r="I99" i="2"/>
  <c r="J99" i="2"/>
  <c r="I100" i="2"/>
  <c r="J100" i="2"/>
  <c r="I101" i="2"/>
  <c r="J101" i="2"/>
  <c r="G102" i="2"/>
  <c r="H102" i="2"/>
  <c r="J102" i="2" s="1"/>
  <c r="I104" i="2"/>
  <c r="J104" i="2"/>
  <c r="I105" i="2"/>
  <c r="J105" i="2"/>
  <c r="I106" i="2"/>
  <c r="J106" i="2"/>
  <c r="I107" i="2"/>
  <c r="J107" i="2"/>
  <c r="I108" i="2"/>
  <c r="J108" i="2"/>
  <c r="I109" i="2"/>
  <c r="J109" i="2"/>
  <c r="G110" i="2"/>
  <c r="J110" i="2" s="1"/>
  <c r="H110" i="2"/>
  <c r="I111" i="2"/>
  <c r="J111" i="2"/>
  <c r="I113" i="2"/>
  <c r="J113" i="2"/>
  <c r="I114" i="2"/>
  <c r="J114" i="2"/>
  <c r="I115" i="2"/>
  <c r="J115" i="2"/>
  <c r="I116" i="2"/>
  <c r="J116" i="2"/>
  <c r="I117" i="2"/>
  <c r="J117" i="2"/>
  <c r="I118" i="2"/>
  <c r="J118" i="2"/>
  <c r="I119" i="2"/>
  <c r="J119" i="2"/>
  <c r="G120" i="2"/>
  <c r="H120" i="2"/>
  <c r="J120" i="2" s="1"/>
  <c r="I121" i="2"/>
  <c r="J121" i="2"/>
  <c r="I123" i="2"/>
  <c r="J123" i="2"/>
  <c r="I124" i="2"/>
  <c r="J124" i="2"/>
  <c r="I125" i="2"/>
  <c r="J125" i="2"/>
  <c r="I126" i="2"/>
  <c r="J126" i="2"/>
  <c r="I127" i="2"/>
  <c r="J127" i="2"/>
  <c r="I128" i="2"/>
  <c r="J128" i="2"/>
  <c r="I129" i="2"/>
  <c r="J129" i="2"/>
  <c r="G130" i="2"/>
  <c r="H130" i="2"/>
  <c r="I130" i="2"/>
  <c r="J130" i="2"/>
  <c r="I132" i="2"/>
  <c r="J132" i="2"/>
  <c r="I133" i="2"/>
  <c r="J133" i="2"/>
  <c r="I134" i="2"/>
  <c r="J134" i="2"/>
  <c r="I135" i="2"/>
  <c r="J135" i="2"/>
  <c r="I136" i="2"/>
  <c r="J136" i="2"/>
  <c r="I137" i="2"/>
  <c r="J137" i="2"/>
  <c r="I138" i="2"/>
  <c r="J138" i="2"/>
  <c r="I139" i="2"/>
  <c r="J139" i="2"/>
  <c r="I140" i="2"/>
  <c r="J140" i="2"/>
  <c r="I141" i="2"/>
  <c r="J141" i="2"/>
  <c r="I142" i="2"/>
  <c r="J142" i="2"/>
  <c r="G143" i="2"/>
  <c r="H143" i="2"/>
  <c r="J143" i="2" s="1"/>
  <c r="I144" i="2"/>
  <c r="J144" i="2"/>
  <c r="I145" i="2"/>
  <c r="J145" i="2"/>
  <c r="I146" i="2"/>
  <c r="J146" i="2"/>
  <c r="I147" i="2"/>
  <c r="J147" i="2"/>
  <c r="I148" i="2"/>
  <c r="J148" i="2"/>
  <c r="I149" i="2"/>
  <c r="J149" i="2"/>
  <c r="I150" i="2"/>
  <c r="J150" i="2"/>
  <c r="I152" i="2"/>
  <c r="J152" i="2"/>
  <c r="I153" i="2"/>
  <c r="J153" i="2"/>
  <c r="I154" i="2"/>
  <c r="J154" i="2"/>
  <c r="I155" i="2"/>
  <c r="J155" i="2"/>
  <c r="I156" i="2"/>
  <c r="J156" i="2"/>
  <c r="I157" i="2"/>
  <c r="J157" i="2"/>
  <c r="I158" i="2"/>
  <c r="J158" i="2"/>
  <c r="I159" i="2"/>
  <c r="J159" i="2"/>
  <c r="I160" i="2"/>
  <c r="J160" i="2"/>
  <c r="G161" i="2"/>
  <c r="H161" i="2"/>
  <c r="J161" i="2" s="1"/>
  <c r="I161" i="2"/>
  <c r="I162" i="2"/>
  <c r="J162" i="2"/>
  <c r="I164" i="2"/>
  <c r="J164" i="2"/>
  <c r="I165" i="2"/>
  <c r="J165" i="2"/>
  <c r="I166" i="2"/>
  <c r="J166" i="2"/>
  <c r="I167" i="2"/>
  <c r="J167" i="2"/>
  <c r="I168" i="2"/>
  <c r="J168" i="2"/>
  <c r="G169" i="2"/>
  <c r="H169" i="2"/>
  <c r="J169" i="2" s="1"/>
  <c r="I174" i="2"/>
  <c r="J174" i="2"/>
  <c r="G175" i="2"/>
  <c r="J175" i="2" s="1"/>
  <c r="H175" i="2"/>
  <c r="I177" i="2"/>
  <c r="J177" i="2"/>
  <c r="I178" i="2"/>
  <c r="J178" i="2"/>
  <c r="G179" i="2"/>
  <c r="H179" i="2"/>
  <c r="J179" i="2" s="1"/>
  <c r="H110" i="1"/>
  <c r="J110" i="1" s="1"/>
  <c r="G110" i="1"/>
  <c r="G111" i="1" s="1"/>
  <c r="J109" i="1"/>
  <c r="I109" i="1"/>
  <c r="H104" i="1"/>
  <c r="G104" i="1"/>
  <c r="J104" i="1" s="1"/>
  <c r="J103" i="1"/>
  <c r="I103" i="1"/>
  <c r="J102" i="1"/>
  <c r="I102" i="1"/>
  <c r="J101" i="1"/>
  <c r="I101" i="1"/>
  <c r="J100" i="1"/>
  <c r="I100" i="1"/>
  <c r="J98" i="1"/>
  <c r="I98" i="1"/>
  <c r="H97" i="1"/>
  <c r="G97" i="1"/>
  <c r="I97" i="1" s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H87" i="1"/>
  <c r="G87" i="1"/>
  <c r="I87" i="1" s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7" i="1"/>
  <c r="H77" i="1"/>
  <c r="G77" i="1"/>
  <c r="I77" i="1" s="1"/>
  <c r="J76" i="1"/>
  <c r="I76" i="1"/>
  <c r="J75" i="1"/>
  <c r="I75" i="1"/>
  <c r="J74" i="1"/>
  <c r="I74" i="1"/>
  <c r="J73" i="1"/>
  <c r="I73" i="1"/>
  <c r="H71" i="1"/>
  <c r="J71" i="1" s="1"/>
  <c r="G71" i="1"/>
  <c r="J70" i="1"/>
  <c r="I70" i="1"/>
  <c r="H68" i="1"/>
  <c r="G68" i="1"/>
  <c r="J67" i="1"/>
  <c r="I67" i="1"/>
  <c r="J66" i="1"/>
  <c r="I66" i="1"/>
  <c r="H64" i="1"/>
  <c r="G64" i="1"/>
  <c r="J64" i="1" s="1"/>
  <c r="J63" i="1"/>
  <c r="I63" i="1"/>
  <c r="J62" i="1"/>
  <c r="I62" i="1"/>
  <c r="J61" i="1"/>
  <c r="I61" i="1"/>
  <c r="J60" i="1"/>
  <c r="I60" i="1"/>
  <c r="H58" i="1"/>
  <c r="G58" i="1"/>
  <c r="J57" i="1"/>
  <c r="I57" i="1"/>
  <c r="J56" i="1"/>
  <c r="I56" i="1"/>
  <c r="J55" i="1"/>
  <c r="I55" i="1"/>
  <c r="J54" i="1"/>
  <c r="I54" i="1"/>
  <c r="J53" i="1"/>
  <c r="I53" i="1"/>
  <c r="H51" i="1"/>
  <c r="G51" i="1"/>
  <c r="I51" i="1" s="1"/>
  <c r="J50" i="1"/>
  <c r="I50" i="1"/>
  <c r="J49" i="1"/>
  <c r="I49" i="1"/>
  <c r="J48" i="1"/>
  <c r="I48" i="1"/>
  <c r="I46" i="1"/>
  <c r="H46" i="1"/>
  <c r="G46" i="1"/>
  <c r="J46" i="1" s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H32" i="1"/>
  <c r="J32" i="1" s="1"/>
  <c r="G32" i="1"/>
  <c r="J31" i="1"/>
  <c r="I31" i="1"/>
  <c r="J30" i="1"/>
  <c r="I30" i="1"/>
  <c r="J29" i="1"/>
  <c r="I29" i="1"/>
  <c r="J28" i="1"/>
  <c r="I28" i="1"/>
  <c r="J27" i="1"/>
  <c r="I27" i="1"/>
  <c r="H25" i="1"/>
  <c r="I25" i="1" s="1"/>
  <c r="G25" i="1"/>
  <c r="J24" i="1"/>
  <c r="I24" i="1"/>
  <c r="H22" i="1"/>
  <c r="G22" i="1"/>
  <c r="I22" i="1" s="1"/>
  <c r="J21" i="1"/>
  <c r="I21" i="1"/>
  <c r="J20" i="1"/>
  <c r="I20" i="1"/>
  <c r="J19" i="1"/>
  <c r="I19" i="1"/>
  <c r="J18" i="1"/>
  <c r="I18" i="1"/>
  <c r="J17" i="1"/>
  <c r="I17" i="1"/>
  <c r="J16" i="1"/>
  <c r="I16" i="1"/>
  <c r="H14" i="1"/>
  <c r="G14" i="1"/>
  <c r="G33" i="1" s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I111" i="1" l="1"/>
  <c r="I110" i="1"/>
  <c r="I32" i="1"/>
  <c r="J68" i="1"/>
  <c r="J14" i="1"/>
  <c r="H111" i="1"/>
  <c r="J111" i="1" s="1"/>
  <c r="J87" i="1"/>
  <c r="I71" i="1"/>
  <c r="J51" i="1"/>
  <c r="J58" i="1"/>
  <c r="J97" i="1"/>
  <c r="I64" i="1"/>
  <c r="J22" i="1"/>
  <c r="I58" i="1"/>
  <c r="H105" i="1"/>
  <c r="G34" i="1"/>
  <c r="J25" i="1"/>
  <c r="I14" i="1"/>
  <c r="I68" i="1"/>
  <c r="I104" i="1"/>
  <c r="H33" i="1"/>
  <c r="G105" i="1"/>
  <c r="I175" i="2"/>
  <c r="I110" i="2"/>
  <c r="I71" i="2"/>
  <c r="I102" i="2"/>
  <c r="J95" i="2"/>
  <c r="J23" i="2"/>
  <c r="H170" i="2"/>
  <c r="J170" i="2" s="1"/>
  <c r="I179" i="2"/>
  <c r="I120" i="2"/>
  <c r="J15" i="2"/>
  <c r="I169" i="2"/>
  <c r="I143" i="2"/>
  <c r="J52" i="2"/>
  <c r="H53" i="2"/>
  <c r="G53" i="2"/>
  <c r="H180" i="2"/>
  <c r="G180" i="2"/>
  <c r="I105" i="1" l="1"/>
  <c r="H34" i="1"/>
  <c r="I34" i="1" s="1"/>
  <c r="J33" i="1"/>
  <c r="J105" i="1"/>
  <c r="I33" i="1"/>
  <c r="G106" i="1"/>
  <c r="I170" i="2"/>
  <c r="I180" i="2"/>
  <c r="J180" i="2"/>
  <c r="J53" i="2"/>
  <c r="H57" i="2"/>
  <c r="I53" i="2"/>
  <c r="G57" i="2"/>
  <c r="G112" i="1" l="1"/>
  <c r="J34" i="1"/>
  <c r="H106" i="1"/>
  <c r="J57" i="2"/>
  <c r="H171" i="2"/>
  <c r="I57" i="2"/>
  <c r="G171" i="2"/>
  <c r="H112" i="1" l="1"/>
  <c r="J112" i="1" s="1"/>
  <c r="J106" i="1"/>
  <c r="I106" i="1"/>
  <c r="I112" i="1"/>
  <c r="G181" i="2"/>
  <c r="I181" i="2" s="1"/>
  <c r="I171" i="2"/>
  <c r="J171" i="2"/>
  <c r="H181" i="2"/>
  <c r="J181" i="2" l="1"/>
</calcChain>
</file>

<file path=xl/sharedStrings.xml><?xml version="1.0" encoding="utf-8"?>
<sst xmlns="http://schemas.openxmlformats.org/spreadsheetml/2006/main" count="297" uniqueCount="182">
  <si>
    <t>Sep '20 - Aug 21</t>
  </si>
  <si>
    <t>Budget</t>
  </si>
  <si>
    <t>$ Over Budget</t>
  </si>
  <si>
    <t>% of Budget</t>
  </si>
  <si>
    <t>Ordinary Income/Expense</t>
  </si>
  <si>
    <t>Income</t>
  </si>
  <si>
    <t>Swim Meet Revenue</t>
  </si>
  <si>
    <t>Winter Champs Sponsors</t>
  </si>
  <si>
    <t>International Invite Revenue</t>
  </si>
  <si>
    <t>Winter Championships Revenue</t>
  </si>
  <si>
    <t>Winter Champs Trials Revenue</t>
  </si>
  <si>
    <t>Developmental Meet #2 Revenue</t>
  </si>
  <si>
    <t>Developmental Meet #1 Revenue</t>
  </si>
  <si>
    <t>Swim Meet Surcharges</t>
  </si>
  <si>
    <t>Total Swim Meet Revenue</t>
  </si>
  <si>
    <t>All Star Team Revenue</t>
  </si>
  <si>
    <t>Age Group Event Revenue</t>
  </si>
  <si>
    <t>Senior Event Revenue</t>
  </si>
  <si>
    <t>11 - 14 Meet Revenue</t>
  </si>
  <si>
    <t>10 &amp; Under Trip Revenue</t>
  </si>
  <si>
    <t>Summer Zones Revenue</t>
  </si>
  <si>
    <t>All Star Team Revenue - Other</t>
  </si>
  <si>
    <t>Total All Star Team Revenue</t>
  </si>
  <si>
    <t>Investments</t>
  </si>
  <si>
    <t>Interest- Savings/Short-term CD</t>
  </si>
  <si>
    <t>Total Investments</t>
  </si>
  <si>
    <t>Other Revenues</t>
  </si>
  <si>
    <t>Registration Receipts</t>
  </si>
  <si>
    <t>Swimposium/Clinic Revenue</t>
  </si>
  <si>
    <t>Annual Banquet Revenue</t>
  </si>
  <si>
    <t>Fines</t>
  </si>
  <si>
    <t>Miscellaneous Revenue</t>
  </si>
  <si>
    <t>Total Other Revenues</t>
  </si>
  <si>
    <t>Total Income</t>
  </si>
  <si>
    <t>Gross Profit</t>
  </si>
  <si>
    <t>Expense</t>
  </si>
  <si>
    <t>Committee &amp; Chair Expenses</t>
  </si>
  <si>
    <t>Finance</t>
  </si>
  <si>
    <t>Admin</t>
  </si>
  <si>
    <t>Safe Sport</t>
  </si>
  <si>
    <t>Athlete</t>
  </si>
  <si>
    <t>Coaches</t>
  </si>
  <si>
    <t>Senior</t>
  </si>
  <si>
    <t>Age Group</t>
  </si>
  <si>
    <t>Diversity, Equity &amp; Inclusion</t>
  </si>
  <si>
    <t>Officials</t>
  </si>
  <si>
    <t>Total Committee &amp; Chair Expenses</t>
  </si>
  <si>
    <t>Club Support</t>
  </si>
  <si>
    <t>Emergency Support</t>
  </si>
  <si>
    <t>Open Water</t>
  </si>
  <si>
    <t>Club Recognition</t>
  </si>
  <si>
    <t>Total Club Support</t>
  </si>
  <si>
    <t>All Star Team Expenses</t>
  </si>
  <si>
    <t>Age Group Event Expenses</t>
  </si>
  <si>
    <t>Senior Event Expenses</t>
  </si>
  <si>
    <t>11 - 14 Meet Expenses</t>
  </si>
  <si>
    <t>10 &amp; Under Trip Expenses</t>
  </si>
  <si>
    <t>Summer Zones Expenses</t>
  </si>
  <si>
    <t>Total All Star Team Expenses</t>
  </si>
  <si>
    <t>Athlete Support</t>
  </si>
  <si>
    <t>Outreach Travel</t>
  </si>
  <si>
    <t>Athlete Travel</t>
  </si>
  <si>
    <t>Outreach Meet Fees</t>
  </si>
  <si>
    <t>Scholarship</t>
  </si>
  <si>
    <t>Total Athlete Support</t>
  </si>
  <si>
    <t>Business Expenses</t>
  </si>
  <si>
    <t>Computer Software</t>
  </si>
  <si>
    <t>Internet</t>
  </si>
  <si>
    <t>Total Business Expenses</t>
  </si>
  <si>
    <t>Contract Services</t>
  </si>
  <si>
    <t>Accounting Fees</t>
  </si>
  <si>
    <t>Total Contract Services</t>
  </si>
  <si>
    <t>Operations Expenses</t>
  </si>
  <si>
    <t>Mileage</t>
  </si>
  <si>
    <t>Postage/Mailing Services</t>
  </si>
  <si>
    <t>Supplies</t>
  </si>
  <si>
    <t>Total Operations Expenses</t>
  </si>
  <si>
    <t>Other Expenses</t>
  </si>
  <si>
    <t>Swimposium/Clinic Expenses</t>
  </si>
  <si>
    <t>PayPal Fees</t>
  </si>
  <si>
    <t>Coaches Training &amp; Support</t>
  </si>
  <si>
    <t>Bank Charges</t>
  </si>
  <si>
    <t>Registrations Remitted to USA-S</t>
  </si>
  <si>
    <t>Annual Banquet Expenses</t>
  </si>
  <si>
    <t>Miscellaneous Expenses</t>
  </si>
  <si>
    <t>Memberships and Dues</t>
  </si>
  <si>
    <t>Total Other Expenses</t>
  </si>
  <si>
    <t>Swim Meet Expenses</t>
  </si>
  <si>
    <t>Int'l Invite Contract Svcs</t>
  </si>
  <si>
    <t>Winter Champs Contract Svcs</t>
  </si>
  <si>
    <t>Developmental Meet #2 Expenses</t>
  </si>
  <si>
    <t>Developmental Meet #1 Expenses</t>
  </si>
  <si>
    <t>Winter Champs Trials Expenses</t>
  </si>
  <si>
    <t>International Invite Expenses</t>
  </si>
  <si>
    <t>Winter Championships Expenses</t>
  </si>
  <si>
    <t>Total Swim Meet Expenses</t>
  </si>
  <si>
    <t>Swimposium and Clinic Expenses</t>
  </si>
  <si>
    <t>Travel Expenses</t>
  </si>
  <si>
    <t>Lodging</t>
  </si>
  <si>
    <t>Conference/Convention/Meeting</t>
  </si>
  <si>
    <t>Meals</t>
  </si>
  <si>
    <t>Transportation</t>
  </si>
  <si>
    <t>Total Travel Expenses</t>
  </si>
  <si>
    <t>Total Expense</t>
  </si>
  <si>
    <t>Net Ordinary Income</t>
  </si>
  <si>
    <t>Other Income/Expense</t>
  </si>
  <si>
    <t>Other Income</t>
  </si>
  <si>
    <t>uncategorized income</t>
  </si>
  <si>
    <t>Total Other Income</t>
  </si>
  <si>
    <t>Net Other Income</t>
  </si>
  <si>
    <t>Net Income</t>
  </si>
  <si>
    <t>Total Other Expense</t>
  </si>
  <si>
    <t>Ask My Accountant</t>
  </si>
  <si>
    <t>uncategorized expense</t>
  </si>
  <si>
    <t>Other Expense</t>
  </si>
  <si>
    <t>Travel Expenses - Other</t>
  </si>
  <si>
    <t>Swim Meet Expenses - Other</t>
  </si>
  <si>
    <t>Scholarship - Maine Swimming Se</t>
  </si>
  <si>
    <t>Reimbursements</t>
  </si>
  <si>
    <t>Registrations Paid by MSI</t>
  </si>
  <si>
    <t>Registration Pass-Throughs to U</t>
  </si>
  <si>
    <t>Registration</t>
  </si>
  <si>
    <t>Refunds</t>
  </si>
  <si>
    <t>Professional Fees</t>
  </si>
  <si>
    <t>Other Expenses - Other</t>
  </si>
  <si>
    <t>Other Costs</t>
  </si>
  <si>
    <t>Insurance - Liability, D and O</t>
  </si>
  <si>
    <t>Operations Expenses - Other</t>
  </si>
  <si>
    <t>Telephone/Telecommunications</t>
  </si>
  <si>
    <t>Printing and Copying</t>
  </si>
  <si>
    <t>Office Supplies</t>
  </si>
  <si>
    <t>Total Facilities and Equipment</t>
  </si>
  <si>
    <t>Facilities and Equipment - Other</t>
  </si>
  <si>
    <t>Rent, Parking, Utilities</t>
  </si>
  <si>
    <t>Property Insurance</t>
  </si>
  <si>
    <t>Equip Rental and Maintenance</t>
  </si>
  <si>
    <t>Donated Facilities</t>
  </si>
  <si>
    <t>Depr and Amort - Allowable</t>
  </si>
  <si>
    <t>Computer</t>
  </si>
  <si>
    <t>Facilities and Equipment</t>
  </si>
  <si>
    <t>Contributions</t>
  </si>
  <si>
    <t>Contract Services - Other</t>
  </si>
  <si>
    <t>Webmaster</t>
  </si>
  <si>
    <t>Outside Contract Services</t>
  </si>
  <si>
    <t>Legal Fees</t>
  </si>
  <si>
    <t>Fundraising Fees</t>
  </si>
  <si>
    <t>Business Expenses - Other</t>
  </si>
  <si>
    <t>Business Registration Fees</t>
  </si>
  <si>
    <t>Bowdoin Open Expenses</t>
  </si>
  <si>
    <t>Athlete Support - Other</t>
  </si>
  <si>
    <t>All Star Team Expenses - Other</t>
  </si>
  <si>
    <t>Betrich</t>
  </si>
  <si>
    <t>Bad Debt</t>
  </si>
  <si>
    <t>Contract Services Expenses</t>
  </si>
  <si>
    <t>Club Support - Other</t>
  </si>
  <si>
    <t>Committee &amp; Chair Expenses - Other</t>
  </si>
  <si>
    <t>Safety</t>
  </si>
  <si>
    <t>Total COGS</t>
  </si>
  <si>
    <t>Cost of Goods Sold</t>
  </si>
  <si>
    <t>Total Program Income</t>
  </si>
  <si>
    <t>Program Income - Other</t>
  </si>
  <si>
    <t>Program Service Fees</t>
  </si>
  <si>
    <t>Membership Dues</t>
  </si>
  <si>
    <t>Program Income</t>
  </si>
  <si>
    <t>Other Revenues - Other</t>
  </si>
  <si>
    <t>Investments - Other</t>
  </si>
  <si>
    <t>Indirect Public Support</t>
  </si>
  <si>
    <t>Fines - Unregistered Swimmers</t>
  </si>
  <si>
    <t>Total Direct Public Support</t>
  </si>
  <si>
    <t>Direct Public Support - Other</t>
  </si>
  <si>
    <t>Uncollectible Pledges - Est</t>
  </si>
  <si>
    <t>Individ, Business Contributions</t>
  </si>
  <si>
    <t>Gifts in Kind - Goods</t>
  </si>
  <si>
    <t>Corporate Contributions</t>
  </si>
  <si>
    <t>Direct Public Support</t>
  </si>
  <si>
    <t>Direct Public Grants</t>
  </si>
  <si>
    <t>customer</t>
  </si>
  <si>
    <t>Bowdoin Open Revenues</t>
  </si>
  <si>
    <t>Swim Meet Revenue - Other</t>
  </si>
  <si>
    <t>Sep 1, '20 - Apr 12, 21</t>
  </si>
  <si>
    <t>United States Swimming, Inc. of Maine
Profit &amp; Loss Budget vs. Actual
September 1, 2020 through April 12, 2021</t>
  </si>
  <si>
    <t>United States Swimming, Inc. of Maine
Profit &amp; Loss Budget vs. Actual
September 1, 2020 through April 10,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</si>
</sst>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b/>
      <sz val="13"/>
      <color rgb="FF000000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165" fontId="2" fillId="0" borderId="0" xfId="0" applyNumberFormat="1" applyFont="1"/>
    <xf numFmtId="164" fontId="2" fillId="0" borderId="2" xfId="0" applyNumberFormat="1" applyFont="1" applyBorder="1"/>
    <xf numFmtId="165" fontId="2" fillId="0" borderId="2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1" fillId="0" borderId="5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4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</cellXfs>
  <cellStyles count="2">
    <cellStyle name="Normal" xfId="0" builtinId="0"/>
    <cellStyle name="Normal 2" xfId="1" xr:uid="{7C190932-C82D-4930-9933-6ACFA2C6BF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C2E453F9-43C8-473C-B5E7-3B691CD866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D7B8CD68-731A-488F-8A09-E4BDA8F8BB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114300</xdr:colOff>
          <xdr:row>2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114300</xdr:colOff>
          <xdr:row>2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94009-D03B-4A3F-B770-52CD35AADC68}">
  <sheetPr codeName="Sheet2">
    <pageSetUpPr fitToPage="1"/>
  </sheetPr>
  <dimension ref="A1:K182"/>
  <sheetViews>
    <sheetView tabSelected="1" workbookViewId="0">
      <pane xSplit="6" ySplit="3" topLeftCell="G4" activePane="bottomRight" state="frozenSplit"/>
      <selection pane="topRight" activeCell="G1" sqref="G1"/>
      <selection pane="bottomLeft" activeCell="A3" sqref="A3"/>
      <selection pane="bottomRight" activeCell="G4" sqref="G4"/>
    </sheetView>
  </sheetViews>
  <sheetFormatPr defaultRowHeight="15" x14ac:dyDescent="0.25"/>
  <cols>
    <col min="1" max="5" width="3" style="15" customWidth="1"/>
    <col min="6" max="6" width="30.7109375" style="15" customWidth="1"/>
    <col min="7" max="7" width="17.5703125" bestFit="1" customWidth="1"/>
    <col min="8" max="8" width="8.7109375" bestFit="1" customWidth="1"/>
    <col min="9" max="9" width="12" bestFit="1" customWidth="1"/>
    <col min="10" max="10" width="10.28515625" bestFit="1" customWidth="1"/>
  </cols>
  <sheetData>
    <row r="1" spans="1:11" ht="49.5" customHeight="1" x14ac:dyDescent="0.25">
      <c r="A1" s="22" t="s">
        <v>180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16.5" customHeight="1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8" customFormat="1" ht="16.5" thickTop="1" thickBot="1" x14ac:dyDescent="0.3">
      <c r="A3" s="16"/>
      <c r="B3" s="16"/>
      <c r="C3" s="16"/>
      <c r="D3" s="16"/>
      <c r="E3" s="16"/>
      <c r="F3" s="16"/>
      <c r="G3" s="17" t="s">
        <v>179</v>
      </c>
      <c r="H3" s="17" t="s">
        <v>1</v>
      </c>
      <c r="I3" s="17" t="s">
        <v>2</v>
      </c>
      <c r="J3" s="17" t="s">
        <v>3</v>
      </c>
    </row>
    <row r="4" spans="1:11" ht="15.75" thickTop="1" x14ac:dyDescent="0.25">
      <c r="A4" s="1"/>
      <c r="B4" s="1" t="s">
        <v>4</v>
      </c>
      <c r="C4" s="1"/>
      <c r="D4" s="1"/>
      <c r="E4" s="1"/>
      <c r="F4" s="1"/>
      <c r="G4" s="3"/>
      <c r="H4" s="3"/>
      <c r="I4" s="3"/>
      <c r="J4" s="4"/>
    </row>
    <row r="5" spans="1:11" x14ac:dyDescent="0.25">
      <c r="A5" s="1"/>
      <c r="B5" s="1"/>
      <c r="C5" s="1"/>
      <c r="D5" s="1" t="s">
        <v>5</v>
      </c>
      <c r="E5" s="1"/>
      <c r="F5" s="1"/>
      <c r="G5" s="3"/>
      <c r="H5" s="3"/>
      <c r="I5" s="3"/>
      <c r="J5" s="4"/>
    </row>
    <row r="6" spans="1:11" x14ac:dyDescent="0.25">
      <c r="A6" s="1"/>
      <c r="B6" s="1"/>
      <c r="C6" s="1"/>
      <c r="D6" s="1"/>
      <c r="E6" s="1" t="s">
        <v>6</v>
      </c>
      <c r="F6" s="1"/>
      <c r="G6" s="3"/>
      <c r="H6" s="3"/>
      <c r="I6" s="3"/>
      <c r="J6" s="4"/>
    </row>
    <row r="7" spans="1:11" x14ac:dyDescent="0.25">
      <c r="A7" s="1"/>
      <c r="B7" s="1"/>
      <c r="C7" s="1"/>
      <c r="D7" s="1"/>
      <c r="E7" s="1"/>
      <c r="F7" s="1" t="s">
        <v>7</v>
      </c>
      <c r="G7" s="3">
        <v>0</v>
      </c>
      <c r="H7" s="3">
        <v>1000</v>
      </c>
      <c r="I7" s="3">
        <f>ROUND((G7-H7),5)</f>
        <v>-1000</v>
      </c>
      <c r="J7" s="4">
        <f>ROUND(IF(H7=0, IF(G7=0, 0, 1), G7/H7),5)</f>
        <v>0</v>
      </c>
    </row>
    <row r="8" spans="1:11" x14ac:dyDescent="0.25">
      <c r="A8" s="1"/>
      <c r="B8" s="1"/>
      <c r="C8" s="1"/>
      <c r="D8" s="1"/>
      <c r="E8" s="1"/>
      <c r="F8" s="1" t="s">
        <v>8</v>
      </c>
      <c r="G8" s="3">
        <v>0</v>
      </c>
      <c r="H8" s="3">
        <v>24600</v>
      </c>
      <c r="I8" s="3">
        <f>ROUND((G8-H8),5)</f>
        <v>-24600</v>
      </c>
      <c r="J8" s="4">
        <f>ROUND(IF(H8=0, IF(G8=0, 0, 1), G8/H8),5)</f>
        <v>0</v>
      </c>
    </row>
    <row r="9" spans="1:11" x14ac:dyDescent="0.25">
      <c r="A9" s="1"/>
      <c r="B9" s="1"/>
      <c r="C9" s="1"/>
      <c r="D9" s="1"/>
      <c r="E9" s="1"/>
      <c r="F9" s="1" t="s">
        <v>9</v>
      </c>
      <c r="G9" s="3">
        <v>20</v>
      </c>
      <c r="H9" s="3">
        <v>39290</v>
      </c>
      <c r="I9" s="3">
        <f>ROUND((G9-H9),5)</f>
        <v>-39270</v>
      </c>
      <c r="J9" s="4">
        <f>ROUND(IF(H9=0, IF(G9=0, 0, 1), G9/H9),5)</f>
        <v>5.1000000000000004E-4</v>
      </c>
    </row>
    <row r="10" spans="1:11" x14ac:dyDescent="0.25">
      <c r="A10" s="1"/>
      <c r="B10" s="1"/>
      <c r="C10" s="1"/>
      <c r="D10" s="1"/>
      <c r="E10" s="1"/>
      <c r="F10" s="1" t="s">
        <v>10</v>
      </c>
      <c r="G10" s="3">
        <v>0</v>
      </c>
      <c r="H10" s="3">
        <v>7000</v>
      </c>
      <c r="I10" s="3">
        <f>ROUND((G10-H10),5)</f>
        <v>-7000</v>
      </c>
      <c r="J10" s="4">
        <f>ROUND(IF(H10=0, IF(G10=0, 0, 1), G10/H10),5)</f>
        <v>0</v>
      </c>
    </row>
    <row r="11" spans="1:11" x14ac:dyDescent="0.25">
      <c r="A11" s="1"/>
      <c r="B11" s="1"/>
      <c r="C11" s="1"/>
      <c r="D11" s="1"/>
      <c r="E11" s="1"/>
      <c r="F11" s="1" t="s">
        <v>11</v>
      </c>
      <c r="G11" s="3">
        <v>0</v>
      </c>
      <c r="H11" s="3">
        <v>4000</v>
      </c>
      <c r="I11" s="3">
        <f>ROUND((G11-H11),5)</f>
        <v>-4000</v>
      </c>
      <c r="J11" s="4">
        <f>ROUND(IF(H11=0, IF(G11=0, 0, 1), G11/H11),5)</f>
        <v>0</v>
      </c>
    </row>
    <row r="12" spans="1:11" x14ac:dyDescent="0.25">
      <c r="A12" s="1"/>
      <c r="B12" s="1"/>
      <c r="C12" s="1"/>
      <c r="D12" s="1"/>
      <c r="E12" s="1"/>
      <c r="F12" s="1" t="s">
        <v>12</v>
      </c>
      <c r="G12" s="3">
        <v>0</v>
      </c>
      <c r="H12" s="3">
        <v>3000</v>
      </c>
      <c r="I12" s="3">
        <f>ROUND((G12-H12),5)</f>
        <v>-3000</v>
      </c>
      <c r="J12" s="4">
        <f>ROUND(IF(H12=0, IF(G12=0, 0, 1), G12/H12),5)</f>
        <v>0</v>
      </c>
    </row>
    <row r="13" spans="1:11" x14ac:dyDescent="0.25">
      <c r="A13" s="1"/>
      <c r="B13" s="1"/>
      <c r="C13" s="1"/>
      <c r="D13" s="1"/>
      <c r="E13" s="1"/>
      <c r="F13" s="1" t="s">
        <v>13</v>
      </c>
      <c r="G13" s="3">
        <v>2987</v>
      </c>
      <c r="H13" s="3">
        <v>22175</v>
      </c>
      <c r="I13" s="3">
        <f>ROUND((G13-H13),5)</f>
        <v>-19188</v>
      </c>
      <c r="J13" s="4">
        <f>ROUND(IF(H13=0, IF(G13=0, 0, 1), G13/H13),5)</f>
        <v>0.13469999999999999</v>
      </c>
    </row>
    <row r="14" spans="1:11" ht="15.75" thickBot="1" x14ac:dyDescent="0.3">
      <c r="A14" s="1"/>
      <c r="B14" s="1"/>
      <c r="C14" s="1"/>
      <c r="D14" s="1"/>
      <c r="E14" s="1"/>
      <c r="F14" s="1" t="s">
        <v>178</v>
      </c>
      <c r="G14" s="5">
        <v>0</v>
      </c>
      <c r="H14" s="5">
        <v>0</v>
      </c>
      <c r="I14" s="5">
        <f>ROUND((G14-H14),5)</f>
        <v>0</v>
      </c>
      <c r="J14" s="6">
        <f>ROUND(IF(H14=0, IF(G14=0, 0, 1), G14/H14),5)</f>
        <v>0</v>
      </c>
    </row>
    <row r="15" spans="1:11" x14ac:dyDescent="0.25">
      <c r="A15" s="1"/>
      <c r="B15" s="1"/>
      <c r="C15" s="1"/>
      <c r="D15" s="1"/>
      <c r="E15" s="1" t="s">
        <v>14</v>
      </c>
      <c r="F15" s="1"/>
      <c r="G15" s="3">
        <f>ROUND(SUM(G6:G14),5)</f>
        <v>3007</v>
      </c>
      <c r="H15" s="3">
        <f>ROUND(SUM(H6:H14),5)</f>
        <v>101065</v>
      </c>
      <c r="I15" s="3">
        <f>ROUND((G15-H15),5)</f>
        <v>-98058</v>
      </c>
      <c r="J15" s="4">
        <f>ROUND(IF(H15=0, IF(G15=0, 0, 1), G15/H15),5)</f>
        <v>2.9749999999999999E-2</v>
      </c>
    </row>
    <row r="16" spans="1:11" x14ac:dyDescent="0.25">
      <c r="A16" s="1"/>
      <c r="B16" s="1"/>
      <c r="C16" s="1"/>
      <c r="D16" s="1"/>
      <c r="E16" s="1" t="s">
        <v>15</v>
      </c>
      <c r="F16" s="1"/>
      <c r="G16" s="3"/>
      <c r="H16" s="3"/>
      <c r="I16" s="3"/>
      <c r="J16" s="4"/>
    </row>
    <row r="17" spans="1:10" x14ac:dyDescent="0.25">
      <c r="A17" s="1"/>
      <c r="B17" s="1"/>
      <c r="C17" s="1"/>
      <c r="D17" s="1"/>
      <c r="E17" s="1"/>
      <c r="F17" s="1" t="s">
        <v>16</v>
      </c>
      <c r="G17" s="3">
        <v>0</v>
      </c>
      <c r="H17" s="3">
        <v>2500</v>
      </c>
      <c r="I17" s="3">
        <f>ROUND((G17-H17),5)</f>
        <v>-2500</v>
      </c>
      <c r="J17" s="4">
        <f>ROUND(IF(H17=0, IF(G17=0, 0, 1), G17/H17),5)</f>
        <v>0</v>
      </c>
    </row>
    <row r="18" spans="1:10" x14ac:dyDescent="0.25">
      <c r="A18" s="1"/>
      <c r="B18" s="1"/>
      <c r="C18" s="1"/>
      <c r="D18" s="1"/>
      <c r="E18" s="1"/>
      <c r="F18" s="1" t="s">
        <v>17</v>
      </c>
      <c r="G18" s="3">
        <v>0</v>
      </c>
      <c r="H18" s="3">
        <v>5000</v>
      </c>
      <c r="I18" s="3">
        <f>ROUND((G18-H18),5)</f>
        <v>-5000</v>
      </c>
      <c r="J18" s="4">
        <f>ROUND(IF(H18=0, IF(G18=0, 0, 1), G18/H18),5)</f>
        <v>0</v>
      </c>
    </row>
    <row r="19" spans="1:10" x14ac:dyDescent="0.25">
      <c r="A19" s="1"/>
      <c r="B19" s="1"/>
      <c r="C19" s="1"/>
      <c r="D19" s="1"/>
      <c r="E19" s="1"/>
      <c r="F19" s="1" t="s">
        <v>18</v>
      </c>
      <c r="G19" s="3">
        <v>0</v>
      </c>
      <c r="H19" s="3">
        <v>0</v>
      </c>
      <c r="I19" s="3">
        <f>ROUND((G19-H19),5)</f>
        <v>0</v>
      </c>
      <c r="J19" s="4">
        <f>ROUND(IF(H19=0, IF(G19=0, 0, 1), G19/H19),5)</f>
        <v>0</v>
      </c>
    </row>
    <row r="20" spans="1:10" x14ac:dyDescent="0.25">
      <c r="A20" s="1"/>
      <c r="B20" s="1"/>
      <c r="C20" s="1"/>
      <c r="D20" s="1"/>
      <c r="E20" s="1"/>
      <c r="F20" s="1" t="s">
        <v>19</v>
      </c>
      <c r="G20" s="3">
        <v>0</v>
      </c>
      <c r="H20" s="3">
        <v>0</v>
      </c>
      <c r="I20" s="3">
        <f>ROUND((G20-H20),5)</f>
        <v>0</v>
      </c>
      <c r="J20" s="4">
        <f>ROUND(IF(H20=0, IF(G20=0, 0, 1), G20/H20),5)</f>
        <v>0</v>
      </c>
    </row>
    <row r="21" spans="1:10" x14ac:dyDescent="0.25">
      <c r="A21" s="1"/>
      <c r="B21" s="1"/>
      <c r="C21" s="1"/>
      <c r="D21" s="1"/>
      <c r="E21" s="1"/>
      <c r="F21" s="1" t="s">
        <v>20</v>
      </c>
      <c r="G21" s="3">
        <v>0</v>
      </c>
      <c r="H21" s="3">
        <v>650</v>
      </c>
      <c r="I21" s="3">
        <f>ROUND((G21-H21),5)</f>
        <v>-650</v>
      </c>
      <c r="J21" s="4">
        <f>ROUND(IF(H21=0, IF(G21=0, 0, 1), G21/H21),5)</f>
        <v>0</v>
      </c>
    </row>
    <row r="22" spans="1:10" ht="15.75" thickBot="1" x14ac:dyDescent="0.3">
      <c r="A22" s="1"/>
      <c r="B22" s="1"/>
      <c r="C22" s="1"/>
      <c r="D22" s="1"/>
      <c r="E22" s="1"/>
      <c r="F22" s="1" t="s">
        <v>21</v>
      </c>
      <c r="G22" s="5">
        <v>0</v>
      </c>
      <c r="H22" s="5">
        <v>0</v>
      </c>
      <c r="I22" s="5">
        <f>ROUND((G22-H22),5)</f>
        <v>0</v>
      </c>
      <c r="J22" s="6">
        <f>ROUND(IF(H22=0, IF(G22=0, 0, 1), G22/H22),5)</f>
        <v>0</v>
      </c>
    </row>
    <row r="23" spans="1:10" x14ac:dyDescent="0.25">
      <c r="A23" s="1"/>
      <c r="B23" s="1"/>
      <c r="C23" s="1"/>
      <c r="D23" s="1"/>
      <c r="E23" s="1" t="s">
        <v>22</v>
      </c>
      <c r="F23" s="1"/>
      <c r="G23" s="3">
        <f>ROUND(SUM(G16:G22),5)</f>
        <v>0</v>
      </c>
      <c r="H23" s="3">
        <f>ROUND(SUM(H16:H22),5)</f>
        <v>8150</v>
      </c>
      <c r="I23" s="3">
        <f>ROUND((G23-H23),5)</f>
        <v>-8150</v>
      </c>
      <c r="J23" s="4">
        <f>ROUND(IF(H23=0, IF(G23=0, 0, 1), G23/H23),5)</f>
        <v>0</v>
      </c>
    </row>
    <row r="24" spans="1:10" x14ac:dyDescent="0.25">
      <c r="A24" s="1"/>
      <c r="B24" s="1"/>
      <c r="C24" s="1"/>
      <c r="D24" s="1"/>
      <c r="E24" s="1" t="s">
        <v>177</v>
      </c>
      <c r="F24" s="1"/>
      <c r="G24" s="3">
        <v>0</v>
      </c>
      <c r="H24" s="3">
        <v>0</v>
      </c>
      <c r="I24" s="3">
        <f>ROUND((G24-H24),5)</f>
        <v>0</v>
      </c>
      <c r="J24" s="4">
        <f>ROUND(IF(H24=0, IF(G24=0, 0, 1), G24/H24),5)</f>
        <v>0</v>
      </c>
    </row>
    <row r="25" spans="1:10" x14ac:dyDescent="0.25">
      <c r="A25" s="1"/>
      <c r="B25" s="1"/>
      <c r="C25" s="1"/>
      <c r="D25" s="1"/>
      <c r="E25" s="1" t="s">
        <v>176</v>
      </c>
      <c r="F25" s="1"/>
      <c r="G25" s="3">
        <v>0</v>
      </c>
      <c r="H25" s="3">
        <v>0</v>
      </c>
      <c r="I25" s="3">
        <f>ROUND((G25-H25),5)</f>
        <v>0</v>
      </c>
      <c r="J25" s="4">
        <f>ROUND(IF(H25=0, IF(G25=0, 0, 1), G25/H25),5)</f>
        <v>0</v>
      </c>
    </row>
    <row r="26" spans="1:10" x14ac:dyDescent="0.25">
      <c r="A26" s="1"/>
      <c r="B26" s="1"/>
      <c r="C26" s="1"/>
      <c r="D26" s="1"/>
      <c r="E26" s="1" t="s">
        <v>175</v>
      </c>
      <c r="F26" s="1"/>
      <c r="G26" s="3">
        <v>0</v>
      </c>
      <c r="H26" s="3">
        <v>0</v>
      </c>
      <c r="I26" s="3">
        <f>ROUND((G26-H26),5)</f>
        <v>0</v>
      </c>
      <c r="J26" s="4">
        <f>ROUND(IF(H26=0, IF(G26=0, 0, 1), G26/H26),5)</f>
        <v>0</v>
      </c>
    </row>
    <row r="27" spans="1:10" x14ac:dyDescent="0.25">
      <c r="A27" s="1"/>
      <c r="B27" s="1"/>
      <c r="C27" s="1"/>
      <c r="D27" s="1"/>
      <c r="E27" s="1" t="s">
        <v>174</v>
      </c>
      <c r="F27" s="1"/>
      <c r="G27" s="3"/>
      <c r="H27" s="3"/>
      <c r="I27" s="3"/>
      <c r="J27" s="4"/>
    </row>
    <row r="28" spans="1:10" x14ac:dyDescent="0.25">
      <c r="A28" s="1"/>
      <c r="B28" s="1"/>
      <c r="C28" s="1"/>
      <c r="D28" s="1"/>
      <c r="E28" s="1"/>
      <c r="F28" s="1" t="s">
        <v>173</v>
      </c>
      <c r="G28" s="3">
        <v>0</v>
      </c>
      <c r="H28" s="3">
        <v>0</v>
      </c>
      <c r="I28" s="3">
        <f>ROUND((G28-H28),5)</f>
        <v>0</v>
      </c>
      <c r="J28" s="4">
        <f>ROUND(IF(H28=0, IF(G28=0, 0, 1), G28/H28),5)</f>
        <v>0</v>
      </c>
    </row>
    <row r="29" spans="1:10" x14ac:dyDescent="0.25">
      <c r="A29" s="1"/>
      <c r="B29" s="1"/>
      <c r="C29" s="1"/>
      <c r="D29" s="1"/>
      <c r="E29" s="1"/>
      <c r="F29" s="1" t="s">
        <v>172</v>
      </c>
      <c r="G29" s="3">
        <v>0</v>
      </c>
      <c r="H29" s="3">
        <v>0</v>
      </c>
      <c r="I29" s="3">
        <f>ROUND((G29-H29),5)</f>
        <v>0</v>
      </c>
      <c r="J29" s="4">
        <f>ROUND(IF(H29=0, IF(G29=0, 0, 1), G29/H29),5)</f>
        <v>0</v>
      </c>
    </row>
    <row r="30" spans="1:10" x14ac:dyDescent="0.25">
      <c r="A30" s="1"/>
      <c r="B30" s="1"/>
      <c r="C30" s="1"/>
      <c r="D30" s="1"/>
      <c r="E30" s="1"/>
      <c r="F30" s="1" t="s">
        <v>171</v>
      </c>
      <c r="G30" s="3">
        <v>0</v>
      </c>
      <c r="H30" s="3">
        <v>0</v>
      </c>
      <c r="I30" s="3">
        <f>ROUND((G30-H30),5)</f>
        <v>0</v>
      </c>
      <c r="J30" s="4">
        <f>ROUND(IF(H30=0, IF(G30=0, 0, 1), G30/H30),5)</f>
        <v>0</v>
      </c>
    </row>
    <row r="31" spans="1:10" x14ac:dyDescent="0.25">
      <c r="A31" s="1"/>
      <c r="B31" s="1"/>
      <c r="C31" s="1"/>
      <c r="D31" s="1"/>
      <c r="E31" s="1"/>
      <c r="F31" s="1" t="s">
        <v>170</v>
      </c>
      <c r="G31" s="3">
        <v>0</v>
      </c>
      <c r="H31" s="3">
        <v>0</v>
      </c>
      <c r="I31" s="3">
        <f>ROUND((G31-H31),5)</f>
        <v>0</v>
      </c>
      <c r="J31" s="4">
        <f>ROUND(IF(H31=0, IF(G31=0, 0, 1), G31/H31),5)</f>
        <v>0</v>
      </c>
    </row>
    <row r="32" spans="1:10" ht="15.75" thickBot="1" x14ac:dyDescent="0.3">
      <c r="A32" s="1"/>
      <c r="B32" s="1"/>
      <c r="C32" s="1"/>
      <c r="D32" s="1"/>
      <c r="E32" s="1"/>
      <c r="F32" s="1" t="s">
        <v>169</v>
      </c>
      <c r="G32" s="5">
        <v>0</v>
      </c>
      <c r="H32" s="5">
        <v>0</v>
      </c>
      <c r="I32" s="5">
        <f>ROUND((G32-H32),5)</f>
        <v>0</v>
      </c>
      <c r="J32" s="6">
        <f>ROUND(IF(H32=0, IF(G32=0, 0, 1), G32/H32),5)</f>
        <v>0</v>
      </c>
    </row>
    <row r="33" spans="1:10" x14ac:dyDescent="0.25">
      <c r="A33" s="1"/>
      <c r="B33" s="1"/>
      <c r="C33" s="1"/>
      <c r="D33" s="1"/>
      <c r="E33" s="1" t="s">
        <v>168</v>
      </c>
      <c r="F33" s="1"/>
      <c r="G33" s="3">
        <f>ROUND(SUM(G27:G32),5)</f>
        <v>0</v>
      </c>
      <c r="H33" s="3">
        <f>ROUND(SUM(H27:H32),5)</f>
        <v>0</v>
      </c>
      <c r="I33" s="3">
        <f>ROUND((G33-H33),5)</f>
        <v>0</v>
      </c>
      <c r="J33" s="4">
        <f>ROUND(IF(H33=0, IF(G33=0, 0, 1), G33/H33),5)</f>
        <v>0</v>
      </c>
    </row>
    <row r="34" spans="1:10" x14ac:dyDescent="0.25">
      <c r="A34" s="1"/>
      <c r="B34" s="1"/>
      <c r="C34" s="1"/>
      <c r="D34" s="1"/>
      <c r="E34" s="1" t="s">
        <v>167</v>
      </c>
      <c r="F34" s="1"/>
      <c r="G34" s="3">
        <v>0</v>
      </c>
      <c r="H34" s="3">
        <v>0</v>
      </c>
      <c r="I34" s="3">
        <f>ROUND((G34-H34),5)</f>
        <v>0</v>
      </c>
      <c r="J34" s="4">
        <f>ROUND(IF(H34=0, IF(G34=0, 0, 1), G34/H34),5)</f>
        <v>0</v>
      </c>
    </row>
    <row r="35" spans="1:10" x14ac:dyDescent="0.25">
      <c r="A35" s="1"/>
      <c r="B35" s="1"/>
      <c r="C35" s="1"/>
      <c r="D35" s="1"/>
      <c r="E35" s="1" t="s">
        <v>166</v>
      </c>
      <c r="F35" s="1"/>
      <c r="G35" s="3">
        <v>0</v>
      </c>
      <c r="H35" s="3">
        <v>0</v>
      </c>
      <c r="I35" s="3">
        <f>ROUND((G35-H35),5)</f>
        <v>0</v>
      </c>
      <c r="J35" s="4">
        <f>ROUND(IF(H35=0, IF(G35=0, 0, 1), G35/H35),5)</f>
        <v>0</v>
      </c>
    </row>
    <row r="36" spans="1:10" x14ac:dyDescent="0.25">
      <c r="A36" s="1"/>
      <c r="B36" s="1"/>
      <c r="C36" s="1"/>
      <c r="D36" s="1"/>
      <c r="E36" s="1" t="s">
        <v>23</v>
      </c>
      <c r="F36" s="1"/>
      <c r="G36" s="3"/>
      <c r="H36" s="3"/>
      <c r="I36" s="3"/>
      <c r="J36" s="4"/>
    </row>
    <row r="37" spans="1:10" x14ac:dyDescent="0.25">
      <c r="A37" s="1"/>
      <c r="B37" s="1"/>
      <c r="C37" s="1"/>
      <c r="D37" s="1"/>
      <c r="E37" s="1"/>
      <c r="F37" s="1" t="s">
        <v>24</v>
      </c>
      <c r="G37" s="3">
        <v>197.02</v>
      </c>
      <c r="H37" s="3">
        <v>1250</v>
      </c>
      <c r="I37" s="3">
        <f>ROUND((G37-H37),5)</f>
        <v>-1052.98</v>
      </c>
      <c r="J37" s="4">
        <f>ROUND(IF(H37=0, IF(G37=0, 0, 1), G37/H37),5)</f>
        <v>0.15762000000000001</v>
      </c>
    </row>
    <row r="38" spans="1:10" ht="15.75" thickBot="1" x14ac:dyDescent="0.3">
      <c r="A38" s="1"/>
      <c r="B38" s="1"/>
      <c r="C38" s="1"/>
      <c r="D38" s="1"/>
      <c r="E38" s="1"/>
      <c r="F38" s="1" t="s">
        <v>165</v>
      </c>
      <c r="G38" s="5">
        <v>0</v>
      </c>
      <c r="H38" s="5">
        <v>0</v>
      </c>
      <c r="I38" s="5">
        <f>ROUND((G38-H38),5)</f>
        <v>0</v>
      </c>
      <c r="J38" s="6">
        <f>ROUND(IF(H38=0, IF(G38=0, 0, 1), G38/H38),5)</f>
        <v>0</v>
      </c>
    </row>
    <row r="39" spans="1:10" x14ac:dyDescent="0.25">
      <c r="A39" s="1"/>
      <c r="B39" s="1"/>
      <c r="C39" s="1"/>
      <c r="D39" s="1"/>
      <c r="E39" s="1" t="s">
        <v>25</v>
      </c>
      <c r="F39" s="1"/>
      <c r="G39" s="3">
        <f>ROUND(SUM(G36:G38),5)</f>
        <v>197.02</v>
      </c>
      <c r="H39" s="3">
        <f>ROUND(SUM(H36:H38),5)</f>
        <v>1250</v>
      </c>
      <c r="I39" s="3">
        <f>ROUND((G39-H39),5)</f>
        <v>-1052.98</v>
      </c>
      <c r="J39" s="4">
        <f>ROUND(IF(H39=0, IF(G39=0, 0, 1), G39/H39),5)</f>
        <v>0.15762000000000001</v>
      </c>
    </row>
    <row r="40" spans="1:10" x14ac:dyDescent="0.25">
      <c r="A40" s="1"/>
      <c r="B40" s="1"/>
      <c r="C40" s="1"/>
      <c r="D40" s="1"/>
      <c r="E40" s="1" t="s">
        <v>26</v>
      </c>
      <c r="F40" s="1"/>
      <c r="G40" s="3"/>
      <c r="H40" s="3"/>
      <c r="I40" s="3"/>
      <c r="J40" s="4"/>
    </row>
    <row r="41" spans="1:10" x14ac:dyDescent="0.25">
      <c r="A41" s="1"/>
      <c r="B41" s="1"/>
      <c r="C41" s="1"/>
      <c r="D41" s="1"/>
      <c r="E41" s="1"/>
      <c r="F41" s="1" t="s">
        <v>27</v>
      </c>
      <c r="G41" s="3">
        <v>48888.9</v>
      </c>
      <c r="H41" s="3">
        <v>85000</v>
      </c>
      <c r="I41" s="3">
        <f>ROUND((G41-H41),5)</f>
        <v>-36111.1</v>
      </c>
      <c r="J41" s="4">
        <f>ROUND(IF(H41=0, IF(G41=0, 0, 1), G41/H41),5)</f>
        <v>0.57516</v>
      </c>
    </row>
    <row r="42" spans="1:10" x14ac:dyDescent="0.25">
      <c r="A42" s="1"/>
      <c r="B42" s="1"/>
      <c r="C42" s="1"/>
      <c r="D42" s="1"/>
      <c r="E42" s="1"/>
      <c r="F42" s="1" t="s">
        <v>28</v>
      </c>
      <c r="G42" s="3">
        <v>-17</v>
      </c>
      <c r="H42" s="3">
        <v>2450</v>
      </c>
      <c r="I42" s="3">
        <f>ROUND((G42-H42),5)</f>
        <v>-2467</v>
      </c>
      <c r="J42" s="4">
        <f>ROUND(IF(H42=0, IF(G42=0, 0, 1), G42/H42),5)</f>
        <v>-6.94E-3</v>
      </c>
    </row>
    <row r="43" spans="1:10" x14ac:dyDescent="0.25">
      <c r="A43" s="1"/>
      <c r="B43" s="1"/>
      <c r="C43" s="1"/>
      <c r="D43" s="1"/>
      <c r="E43" s="1"/>
      <c r="F43" s="1" t="s">
        <v>29</v>
      </c>
      <c r="G43" s="3">
        <v>0</v>
      </c>
      <c r="H43" s="3">
        <v>4000</v>
      </c>
      <c r="I43" s="3">
        <f>ROUND((G43-H43),5)</f>
        <v>-4000</v>
      </c>
      <c r="J43" s="4">
        <f>ROUND(IF(H43=0, IF(G43=0, 0, 1), G43/H43),5)</f>
        <v>0</v>
      </c>
    </row>
    <row r="44" spans="1:10" x14ac:dyDescent="0.25">
      <c r="A44" s="1"/>
      <c r="B44" s="1"/>
      <c r="C44" s="1"/>
      <c r="D44" s="1"/>
      <c r="E44" s="1"/>
      <c r="F44" s="1" t="s">
        <v>30</v>
      </c>
      <c r="G44" s="3">
        <v>33.5</v>
      </c>
      <c r="H44" s="3">
        <v>100</v>
      </c>
      <c r="I44" s="3">
        <f>ROUND((G44-H44),5)</f>
        <v>-66.5</v>
      </c>
      <c r="J44" s="4">
        <f>ROUND(IF(H44=0, IF(G44=0, 0, 1), G44/H44),5)</f>
        <v>0.33500000000000002</v>
      </c>
    </row>
    <row r="45" spans="1:10" x14ac:dyDescent="0.25">
      <c r="A45" s="1"/>
      <c r="B45" s="1"/>
      <c r="C45" s="1"/>
      <c r="D45" s="1"/>
      <c r="E45" s="1"/>
      <c r="F45" s="1" t="s">
        <v>31</v>
      </c>
      <c r="G45" s="3">
        <v>1282.0999999999999</v>
      </c>
      <c r="H45" s="3">
        <v>100</v>
      </c>
      <c r="I45" s="3">
        <f>ROUND((G45-H45),5)</f>
        <v>1182.0999999999999</v>
      </c>
      <c r="J45" s="4">
        <f>ROUND(IF(H45=0, IF(G45=0, 0, 1), G45/H45),5)</f>
        <v>12.821</v>
      </c>
    </row>
    <row r="46" spans="1:10" ht="15.75" thickBot="1" x14ac:dyDescent="0.3">
      <c r="A46" s="1"/>
      <c r="B46" s="1"/>
      <c r="C46" s="1"/>
      <c r="D46" s="1"/>
      <c r="E46" s="1"/>
      <c r="F46" s="1" t="s">
        <v>164</v>
      </c>
      <c r="G46" s="5">
        <v>0</v>
      </c>
      <c r="H46" s="5">
        <v>0</v>
      </c>
      <c r="I46" s="5">
        <f>ROUND((G46-H46),5)</f>
        <v>0</v>
      </c>
      <c r="J46" s="6">
        <f>ROUND(IF(H46=0, IF(G46=0, 0, 1), G46/H46),5)</f>
        <v>0</v>
      </c>
    </row>
    <row r="47" spans="1:10" x14ac:dyDescent="0.25">
      <c r="A47" s="1"/>
      <c r="B47" s="1"/>
      <c r="C47" s="1"/>
      <c r="D47" s="1"/>
      <c r="E47" s="1" t="s">
        <v>32</v>
      </c>
      <c r="F47" s="1"/>
      <c r="G47" s="3">
        <f>ROUND(SUM(G40:G46),5)</f>
        <v>50187.5</v>
      </c>
      <c r="H47" s="3">
        <f>ROUND(SUM(H40:H46),5)</f>
        <v>91650</v>
      </c>
      <c r="I47" s="3">
        <f>ROUND((G47-H47),5)</f>
        <v>-41462.5</v>
      </c>
      <c r="J47" s="4">
        <f>ROUND(IF(H47=0, IF(G47=0, 0, 1), G47/H47),5)</f>
        <v>0.54759999999999998</v>
      </c>
    </row>
    <row r="48" spans="1:10" x14ac:dyDescent="0.25">
      <c r="A48" s="1"/>
      <c r="B48" s="1"/>
      <c r="C48" s="1"/>
      <c r="D48" s="1"/>
      <c r="E48" s="1" t="s">
        <v>163</v>
      </c>
      <c r="F48" s="1"/>
      <c r="G48" s="3"/>
      <c r="H48" s="3"/>
      <c r="I48" s="3"/>
      <c r="J48" s="4"/>
    </row>
    <row r="49" spans="1:10" x14ac:dyDescent="0.25">
      <c r="A49" s="1"/>
      <c r="B49" s="1"/>
      <c r="C49" s="1"/>
      <c r="D49" s="1"/>
      <c r="E49" s="1"/>
      <c r="F49" s="1" t="s">
        <v>162</v>
      </c>
      <c r="G49" s="3">
        <v>0</v>
      </c>
      <c r="H49" s="3">
        <v>0</v>
      </c>
      <c r="I49" s="3">
        <f>ROUND((G49-H49),5)</f>
        <v>0</v>
      </c>
      <c r="J49" s="4">
        <f>ROUND(IF(H49=0, IF(G49=0, 0, 1), G49/H49),5)</f>
        <v>0</v>
      </c>
    </row>
    <row r="50" spans="1:10" x14ac:dyDescent="0.25">
      <c r="A50" s="1"/>
      <c r="B50" s="1"/>
      <c r="C50" s="1"/>
      <c r="D50" s="1"/>
      <c r="E50" s="1"/>
      <c r="F50" s="1" t="s">
        <v>161</v>
      </c>
      <c r="G50" s="3">
        <v>0</v>
      </c>
      <c r="H50" s="3">
        <v>0</v>
      </c>
      <c r="I50" s="3">
        <f>ROUND((G50-H50),5)</f>
        <v>0</v>
      </c>
      <c r="J50" s="4">
        <f>ROUND(IF(H50=0, IF(G50=0, 0, 1), G50/H50),5)</f>
        <v>0</v>
      </c>
    </row>
    <row r="51" spans="1:10" ht="15.75" thickBot="1" x14ac:dyDescent="0.3">
      <c r="A51" s="1"/>
      <c r="B51" s="1"/>
      <c r="C51" s="1"/>
      <c r="D51" s="1"/>
      <c r="E51" s="1"/>
      <c r="F51" s="1" t="s">
        <v>160</v>
      </c>
      <c r="G51" s="3">
        <v>0</v>
      </c>
      <c r="H51" s="3">
        <v>0</v>
      </c>
      <c r="I51" s="3">
        <f>ROUND((G51-H51),5)</f>
        <v>0</v>
      </c>
      <c r="J51" s="4">
        <f>ROUND(IF(H51=0, IF(G51=0, 0, 1), G51/H51),5)</f>
        <v>0</v>
      </c>
    </row>
    <row r="52" spans="1:10" ht="15.75" thickBot="1" x14ac:dyDescent="0.3">
      <c r="A52" s="1"/>
      <c r="B52" s="1"/>
      <c r="C52" s="1"/>
      <c r="D52" s="1"/>
      <c r="E52" s="1" t="s">
        <v>159</v>
      </c>
      <c r="F52" s="1"/>
      <c r="G52" s="11">
        <f>ROUND(SUM(G48:G51),5)</f>
        <v>0</v>
      </c>
      <c r="H52" s="11">
        <f>ROUND(SUM(H48:H51),5)</f>
        <v>0</v>
      </c>
      <c r="I52" s="11">
        <f>ROUND((G52-H52),5)</f>
        <v>0</v>
      </c>
      <c r="J52" s="12">
        <f>ROUND(IF(H52=0, IF(G52=0, 0, 1), G52/H52),5)</f>
        <v>0</v>
      </c>
    </row>
    <row r="53" spans="1:10" x14ac:dyDescent="0.25">
      <c r="A53" s="1"/>
      <c r="B53" s="1"/>
      <c r="C53" s="1"/>
      <c r="D53" s="1" t="s">
        <v>33</v>
      </c>
      <c r="E53" s="1"/>
      <c r="F53" s="1"/>
      <c r="G53" s="3">
        <f>ROUND(G5+G15+SUM(G23:G26)+SUM(G33:G35)+G39+G47+G52,5)</f>
        <v>53391.519999999997</v>
      </c>
      <c r="H53" s="3">
        <f>ROUND(H5+H15+SUM(H23:H26)+SUM(H33:H35)+H39+H47+H52,5)</f>
        <v>202115</v>
      </c>
      <c r="I53" s="3">
        <f>ROUND((G53-H53),5)</f>
        <v>-148723.48000000001</v>
      </c>
      <c r="J53" s="4">
        <f>ROUND(IF(H53=0, IF(G53=0, 0, 1), G53/H53),5)</f>
        <v>0.26416000000000001</v>
      </c>
    </row>
    <row r="54" spans="1:10" x14ac:dyDescent="0.25">
      <c r="A54" s="1"/>
      <c r="B54" s="1"/>
      <c r="C54" s="1"/>
      <c r="D54" s="1" t="s">
        <v>158</v>
      </c>
      <c r="E54" s="1"/>
      <c r="F54" s="1"/>
      <c r="G54" s="3"/>
      <c r="H54" s="3"/>
      <c r="I54" s="3"/>
      <c r="J54" s="4"/>
    </row>
    <row r="55" spans="1:10" ht="15.75" thickBot="1" x14ac:dyDescent="0.3">
      <c r="A55" s="1"/>
      <c r="B55" s="1"/>
      <c r="C55" s="1"/>
      <c r="D55" s="1"/>
      <c r="E55" s="1" t="s">
        <v>158</v>
      </c>
      <c r="F55" s="1"/>
      <c r="G55" s="3">
        <v>0</v>
      </c>
      <c r="H55" s="3">
        <v>0</v>
      </c>
      <c r="I55" s="3">
        <f>ROUND((G55-H55),5)</f>
        <v>0</v>
      </c>
      <c r="J55" s="4">
        <f>ROUND(IF(H55=0, IF(G55=0, 0, 1), G55/H55),5)</f>
        <v>0</v>
      </c>
    </row>
    <row r="56" spans="1:10" ht="15.75" thickBot="1" x14ac:dyDescent="0.3">
      <c r="A56" s="1"/>
      <c r="B56" s="1"/>
      <c r="C56" s="1"/>
      <c r="D56" s="1" t="s">
        <v>157</v>
      </c>
      <c r="E56" s="1"/>
      <c r="F56" s="1"/>
      <c r="G56" s="11">
        <f>ROUND(SUM(G54:G55),5)</f>
        <v>0</v>
      </c>
      <c r="H56" s="11">
        <f>ROUND(SUM(H54:H55),5)</f>
        <v>0</v>
      </c>
      <c r="I56" s="11">
        <f>ROUND((G56-H56),5)</f>
        <v>0</v>
      </c>
      <c r="J56" s="12">
        <f>ROUND(IF(H56=0, IF(G56=0, 0, 1), G56/H56),5)</f>
        <v>0</v>
      </c>
    </row>
    <row r="57" spans="1:10" x14ac:dyDescent="0.25">
      <c r="A57" s="1"/>
      <c r="B57" s="1"/>
      <c r="C57" s="1" t="s">
        <v>34</v>
      </c>
      <c r="D57" s="1"/>
      <c r="E57" s="1"/>
      <c r="F57" s="1"/>
      <c r="G57" s="3">
        <f>ROUND(G53-G56,5)</f>
        <v>53391.519999999997</v>
      </c>
      <c r="H57" s="3">
        <f>ROUND(H53-H56,5)</f>
        <v>202115</v>
      </c>
      <c r="I57" s="3">
        <f>ROUND((G57-H57),5)</f>
        <v>-148723.48000000001</v>
      </c>
      <c r="J57" s="4">
        <f>ROUND(IF(H57=0, IF(G57=0, 0, 1), G57/H57),5)</f>
        <v>0.26416000000000001</v>
      </c>
    </row>
    <row r="58" spans="1:10" x14ac:dyDescent="0.25">
      <c r="A58" s="1"/>
      <c r="B58" s="1"/>
      <c r="C58" s="1"/>
      <c r="D58" s="1" t="s">
        <v>35</v>
      </c>
      <c r="E58" s="1"/>
      <c r="F58" s="1"/>
      <c r="G58" s="3"/>
      <c r="H58" s="3"/>
      <c r="I58" s="3"/>
      <c r="J58" s="4"/>
    </row>
    <row r="59" spans="1:10" x14ac:dyDescent="0.25">
      <c r="A59" s="1"/>
      <c r="B59" s="1"/>
      <c r="C59" s="1"/>
      <c r="D59" s="1"/>
      <c r="E59" s="1" t="s">
        <v>36</v>
      </c>
      <c r="F59" s="1"/>
      <c r="G59" s="3"/>
      <c r="H59" s="3"/>
      <c r="I59" s="3"/>
      <c r="J59" s="4"/>
    </row>
    <row r="60" spans="1:10" x14ac:dyDescent="0.25">
      <c r="A60" s="1"/>
      <c r="B60" s="1"/>
      <c r="C60" s="1"/>
      <c r="D60" s="1"/>
      <c r="E60" s="1"/>
      <c r="F60" s="1" t="s">
        <v>37</v>
      </c>
      <c r="G60" s="3">
        <v>0</v>
      </c>
      <c r="H60" s="3">
        <v>750</v>
      </c>
      <c r="I60" s="3">
        <f>ROUND((G60-H60),5)</f>
        <v>-750</v>
      </c>
      <c r="J60" s="4">
        <f>ROUND(IF(H60=0, IF(G60=0, 0, 1), G60/H60),5)</f>
        <v>0</v>
      </c>
    </row>
    <row r="61" spans="1:10" x14ac:dyDescent="0.25">
      <c r="A61" s="1"/>
      <c r="B61" s="1"/>
      <c r="C61" s="1"/>
      <c r="D61" s="1"/>
      <c r="E61" s="1"/>
      <c r="F61" s="1" t="s">
        <v>38</v>
      </c>
      <c r="G61" s="3">
        <v>0</v>
      </c>
      <c r="H61" s="3">
        <v>250</v>
      </c>
      <c r="I61" s="3">
        <f>ROUND((G61-H61),5)</f>
        <v>-250</v>
      </c>
      <c r="J61" s="4">
        <f>ROUND(IF(H61=0, IF(G61=0, 0, 1), G61/H61),5)</f>
        <v>0</v>
      </c>
    </row>
    <row r="62" spans="1:10" x14ac:dyDescent="0.25">
      <c r="A62" s="1"/>
      <c r="B62" s="1"/>
      <c r="C62" s="1"/>
      <c r="D62" s="1"/>
      <c r="E62" s="1"/>
      <c r="F62" s="1" t="s">
        <v>156</v>
      </c>
      <c r="G62" s="3">
        <v>0</v>
      </c>
      <c r="H62" s="3">
        <v>0</v>
      </c>
      <c r="I62" s="3">
        <f>ROUND((G62-H62),5)</f>
        <v>0</v>
      </c>
      <c r="J62" s="4">
        <f>ROUND(IF(H62=0, IF(G62=0, 0, 1), G62/H62),5)</f>
        <v>0</v>
      </c>
    </row>
    <row r="63" spans="1:10" x14ac:dyDescent="0.25">
      <c r="A63" s="1"/>
      <c r="B63" s="1"/>
      <c r="C63" s="1"/>
      <c r="D63" s="1"/>
      <c r="E63" s="1"/>
      <c r="F63" s="1" t="s">
        <v>39</v>
      </c>
      <c r="G63" s="3">
        <v>0</v>
      </c>
      <c r="H63" s="3">
        <v>500</v>
      </c>
      <c r="I63" s="3">
        <f>ROUND((G63-H63),5)</f>
        <v>-500</v>
      </c>
      <c r="J63" s="4">
        <f>ROUND(IF(H63=0, IF(G63=0, 0, 1), G63/H63),5)</f>
        <v>0</v>
      </c>
    </row>
    <row r="64" spans="1:10" x14ac:dyDescent="0.25">
      <c r="A64" s="1"/>
      <c r="B64" s="1"/>
      <c r="C64" s="1"/>
      <c r="D64" s="1"/>
      <c r="E64" s="1"/>
      <c r="F64" s="1" t="s">
        <v>40</v>
      </c>
      <c r="G64" s="3">
        <v>0</v>
      </c>
      <c r="H64" s="3">
        <v>1500</v>
      </c>
      <c r="I64" s="3">
        <f>ROUND((G64-H64),5)</f>
        <v>-1500</v>
      </c>
      <c r="J64" s="4">
        <f>ROUND(IF(H64=0, IF(G64=0, 0, 1), G64/H64),5)</f>
        <v>0</v>
      </c>
    </row>
    <row r="65" spans="1:10" x14ac:dyDescent="0.25">
      <c r="A65" s="1"/>
      <c r="B65" s="1"/>
      <c r="C65" s="1"/>
      <c r="D65" s="1"/>
      <c r="E65" s="1"/>
      <c r="F65" s="1" t="s">
        <v>41</v>
      </c>
      <c r="G65" s="3">
        <v>0</v>
      </c>
      <c r="H65" s="3">
        <v>1500</v>
      </c>
      <c r="I65" s="3">
        <f>ROUND((G65-H65),5)</f>
        <v>-1500</v>
      </c>
      <c r="J65" s="4">
        <f>ROUND(IF(H65=0, IF(G65=0, 0, 1), G65/H65),5)</f>
        <v>0</v>
      </c>
    </row>
    <row r="66" spans="1:10" x14ac:dyDescent="0.25">
      <c r="A66" s="1"/>
      <c r="B66" s="1"/>
      <c r="C66" s="1"/>
      <c r="D66" s="1"/>
      <c r="E66" s="1"/>
      <c r="F66" s="1" t="s">
        <v>42</v>
      </c>
      <c r="G66" s="3">
        <v>450</v>
      </c>
      <c r="H66" s="3">
        <v>1000</v>
      </c>
      <c r="I66" s="3">
        <f>ROUND((G66-H66),5)</f>
        <v>-550</v>
      </c>
      <c r="J66" s="4">
        <f>ROUND(IF(H66=0, IF(G66=0, 0, 1), G66/H66),5)</f>
        <v>0.45</v>
      </c>
    </row>
    <row r="67" spans="1:10" x14ac:dyDescent="0.25">
      <c r="A67" s="1"/>
      <c r="B67" s="1"/>
      <c r="C67" s="1"/>
      <c r="D67" s="1"/>
      <c r="E67" s="1"/>
      <c r="F67" s="1" t="s">
        <v>43</v>
      </c>
      <c r="G67" s="3">
        <v>450</v>
      </c>
      <c r="H67" s="3">
        <v>1000</v>
      </c>
      <c r="I67" s="3">
        <f>ROUND((G67-H67),5)</f>
        <v>-550</v>
      </c>
      <c r="J67" s="4">
        <f>ROUND(IF(H67=0, IF(G67=0, 0, 1), G67/H67),5)</f>
        <v>0.45</v>
      </c>
    </row>
    <row r="68" spans="1:10" x14ac:dyDescent="0.25">
      <c r="A68" s="1"/>
      <c r="B68" s="1"/>
      <c r="C68" s="1"/>
      <c r="D68" s="1"/>
      <c r="E68" s="1"/>
      <c r="F68" s="1" t="s">
        <v>44</v>
      </c>
      <c r="G68" s="3">
        <v>0</v>
      </c>
      <c r="H68" s="3">
        <v>1000</v>
      </c>
      <c r="I68" s="3">
        <f>ROUND((G68-H68),5)</f>
        <v>-1000</v>
      </c>
      <c r="J68" s="4">
        <f>ROUND(IF(H68=0, IF(G68=0, 0, 1), G68/H68),5)</f>
        <v>0</v>
      </c>
    </row>
    <row r="69" spans="1:10" x14ac:dyDescent="0.25">
      <c r="A69" s="1"/>
      <c r="B69" s="1"/>
      <c r="C69" s="1"/>
      <c r="D69" s="1"/>
      <c r="E69" s="1"/>
      <c r="F69" s="1" t="s">
        <v>45</v>
      </c>
      <c r="G69" s="3">
        <v>0</v>
      </c>
      <c r="H69" s="3">
        <v>1500</v>
      </c>
      <c r="I69" s="3">
        <f>ROUND((G69-H69),5)</f>
        <v>-1500</v>
      </c>
      <c r="J69" s="4">
        <f>ROUND(IF(H69=0, IF(G69=0, 0, 1), G69/H69),5)</f>
        <v>0</v>
      </c>
    </row>
    <row r="70" spans="1:10" ht="15.75" thickBot="1" x14ac:dyDescent="0.3">
      <c r="A70" s="1"/>
      <c r="B70" s="1"/>
      <c r="C70" s="1"/>
      <c r="D70" s="1"/>
      <c r="E70" s="1"/>
      <c r="F70" s="1" t="s">
        <v>155</v>
      </c>
      <c r="G70" s="5">
        <v>0</v>
      </c>
      <c r="H70" s="5">
        <v>0</v>
      </c>
      <c r="I70" s="5">
        <f>ROUND((G70-H70),5)</f>
        <v>0</v>
      </c>
      <c r="J70" s="6">
        <f>ROUND(IF(H70=0, IF(G70=0, 0, 1), G70/H70),5)</f>
        <v>0</v>
      </c>
    </row>
    <row r="71" spans="1:10" x14ac:dyDescent="0.25">
      <c r="A71" s="1"/>
      <c r="B71" s="1"/>
      <c r="C71" s="1"/>
      <c r="D71" s="1"/>
      <c r="E71" s="1" t="s">
        <v>46</v>
      </c>
      <c r="F71" s="1"/>
      <c r="G71" s="3">
        <f>ROUND(SUM(G59:G70),5)</f>
        <v>900</v>
      </c>
      <c r="H71" s="3">
        <f>ROUND(SUM(H59:H70),5)</f>
        <v>9000</v>
      </c>
      <c r="I71" s="3">
        <f>ROUND((G71-H71),5)</f>
        <v>-8100</v>
      </c>
      <c r="J71" s="4">
        <f>ROUND(IF(H71=0, IF(G71=0, 0, 1), G71/H71),5)</f>
        <v>0.1</v>
      </c>
    </row>
    <row r="72" spans="1:10" x14ac:dyDescent="0.25">
      <c r="A72" s="1"/>
      <c r="B72" s="1"/>
      <c r="C72" s="1"/>
      <c r="D72" s="1"/>
      <c r="E72" s="1" t="s">
        <v>47</v>
      </c>
      <c r="F72" s="1"/>
      <c r="G72" s="3"/>
      <c r="H72" s="3"/>
      <c r="I72" s="3"/>
      <c r="J72" s="4"/>
    </row>
    <row r="73" spans="1:10" x14ac:dyDescent="0.25">
      <c r="A73" s="1"/>
      <c r="B73" s="1"/>
      <c r="C73" s="1"/>
      <c r="D73" s="1"/>
      <c r="E73" s="1"/>
      <c r="F73" s="1" t="s">
        <v>48</v>
      </c>
      <c r="G73" s="3">
        <v>0</v>
      </c>
      <c r="H73" s="3">
        <v>11000</v>
      </c>
      <c r="I73" s="3">
        <f>ROUND((G73-H73),5)</f>
        <v>-11000</v>
      </c>
      <c r="J73" s="4">
        <f>ROUND(IF(H73=0, IF(G73=0, 0, 1), G73/H73),5)</f>
        <v>0</v>
      </c>
    </row>
    <row r="74" spans="1:10" x14ac:dyDescent="0.25">
      <c r="A74" s="1"/>
      <c r="B74" s="1"/>
      <c r="C74" s="1"/>
      <c r="D74" s="1"/>
      <c r="E74" s="1"/>
      <c r="F74" s="1" t="s">
        <v>49</v>
      </c>
      <c r="G74" s="3">
        <v>0</v>
      </c>
      <c r="H74" s="3">
        <v>2000</v>
      </c>
      <c r="I74" s="3">
        <f>ROUND((G74-H74),5)</f>
        <v>-2000</v>
      </c>
      <c r="J74" s="4">
        <f>ROUND(IF(H74=0, IF(G74=0, 0, 1), G74/H74),5)</f>
        <v>0</v>
      </c>
    </row>
    <row r="75" spans="1:10" x14ac:dyDescent="0.25">
      <c r="A75" s="1"/>
      <c r="B75" s="1"/>
      <c r="C75" s="1"/>
      <c r="D75" s="1"/>
      <c r="E75" s="1"/>
      <c r="F75" s="1" t="s">
        <v>50</v>
      </c>
      <c r="G75" s="3">
        <v>250</v>
      </c>
      <c r="H75" s="3">
        <v>1200</v>
      </c>
      <c r="I75" s="3">
        <f>ROUND((G75-H75),5)</f>
        <v>-950</v>
      </c>
      <c r="J75" s="4">
        <f>ROUND(IF(H75=0, IF(G75=0, 0, 1), G75/H75),5)</f>
        <v>0.20832999999999999</v>
      </c>
    </row>
    <row r="76" spans="1:10" ht="15.75" thickBot="1" x14ac:dyDescent="0.3">
      <c r="A76" s="1"/>
      <c r="B76" s="1"/>
      <c r="C76" s="1"/>
      <c r="D76" s="1"/>
      <c r="E76" s="1"/>
      <c r="F76" s="1" t="s">
        <v>154</v>
      </c>
      <c r="G76" s="5">
        <v>0</v>
      </c>
      <c r="H76" s="5">
        <v>0</v>
      </c>
      <c r="I76" s="5">
        <f>ROUND((G76-H76),5)</f>
        <v>0</v>
      </c>
      <c r="J76" s="6">
        <f>ROUND(IF(H76=0, IF(G76=0, 0, 1), G76/H76),5)</f>
        <v>0</v>
      </c>
    </row>
    <row r="77" spans="1:10" x14ac:dyDescent="0.25">
      <c r="A77" s="1"/>
      <c r="B77" s="1"/>
      <c r="C77" s="1"/>
      <c r="D77" s="1"/>
      <c r="E77" s="1" t="s">
        <v>51</v>
      </c>
      <c r="F77" s="1"/>
      <c r="G77" s="3">
        <f>ROUND(SUM(G72:G76),5)</f>
        <v>250</v>
      </c>
      <c r="H77" s="3">
        <f>ROUND(SUM(H72:H76),5)</f>
        <v>14200</v>
      </c>
      <c r="I77" s="3">
        <f>ROUND((G77-H77),5)</f>
        <v>-13950</v>
      </c>
      <c r="J77" s="4">
        <f>ROUND(IF(H77=0, IF(G77=0, 0, 1), G77/H77),5)</f>
        <v>1.7610000000000001E-2</v>
      </c>
    </row>
    <row r="78" spans="1:10" x14ac:dyDescent="0.25">
      <c r="A78" s="1"/>
      <c r="B78" s="1"/>
      <c r="C78" s="1"/>
      <c r="D78" s="1"/>
      <c r="E78" s="1" t="s">
        <v>153</v>
      </c>
      <c r="F78" s="1"/>
      <c r="G78" s="3">
        <v>0</v>
      </c>
      <c r="H78" s="3">
        <v>0</v>
      </c>
      <c r="I78" s="3">
        <f>ROUND((G78-H78),5)</f>
        <v>0</v>
      </c>
      <c r="J78" s="4">
        <f>ROUND(IF(H78=0, IF(G78=0, 0, 1), G78/H78),5)</f>
        <v>0</v>
      </c>
    </row>
    <row r="79" spans="1:10" x14ac:dyDescent="0.25">
      <c r="A79" s="1"/>
      <c r="B79" s="1"/>
      <c r="C79" s="1"/>
      <c r="D79" s="1"/>
      <c r="E79" s="1" t="s">
        <v>152</v>
      </c>
      <c r="F79" s="1"/>
      <c r="G79" s="3">
        <v>0</v>
      </c>
      <c r="H79" s="3">
        <v>0</v>
      </c>
      <c r="I79" s="3">
        <f>ROUND((G79-H79),5)</f>
        <v>0</v>
      </c>
      <c r="J79" s="4">
        <f>ROUND(IF(H79=0, IF(G79=0, 0, 1), G79/H79),5)</f>
        <v>0</v>
      </c>
    </row>
    <row r="80" spans="1:10" x14ac:dyDescent="0.25">
      <c r="A80" s="1"/>
      <c r="B80" s="1"/>
      <c r="C80" s="1"/>
      <c r="D80" s="1"/>
      <c r="E80" s="1" t="s">
        <v>151</v>
      </c>
      <c r="F80" s="1"/>
      <c r="G80" s="3">
        <v>0</v>
      </c>
      <c r="H80" s="3">
        <v>0</v>
      </c>
      <c r="I80" s="3">
        <f>ROUND((G80-H80),5)</f>
        <v>0</v>
      </c>
      <c r="J80" s="4">
        <f>ROUND(IF(H80=0, IF(G80=0, 0, 1), G80/H80),5)</f>
        <v>0</v>
      </c>
    </row>
    <row r="81" spans="1:10" x14ac:dyDescent="0.25">
      <c r="A81" s="1"/>
      <c r="B81" s="1"/>
      <c r="C81" s="1"/>
      <c r="D81" s="1"/>
      <c r="E81" s="1" t="s">
        <v>52</v>
      </c>
      <c r="F81" s="1"/>
      <c r="G81" s="3"/>
      <c r="H81" s="3"/>
      <c r="I81" s="3"/>
      <c r="J81" s="4"/>
    </row>
    <row r="82" spans="1:10" x14ac:dyDescent="0.25">
      <c r="A82" s="1"/>
      <c r="B82" s="1"/>
      <c r="C82" s="1"/>
      <c r="D82" s="1"/>
      <c r="E82" s="1"/>
      <c r="F82" s="1" t="s">
        <v>53</v>
      </c>
      <c r="G82" s="3">
        <v>0</v>
      </c>
      <c r="H82" s="3">
        <v>3500</v>
      </c>
      <c r="I82" s="3">
        <f>ROUND((G82-H82),5)</f>
        <v>-3500</v>
      </c>
      <c r="J82" s="4">
        <f>ROUND(IF(H82=0, IF(G82=0, 0, 1), G82/H82),5)</f>
        <v>0</v>
      </c>
    </row>
    <row r="83" spans="1:10" x14ac:dyDescent="0.25">
      <c r="A83" s="1"/>
      <c r="B83" s="1"/>
      <c r="C83" s="1"/>
      <c r="D83" s="1"/>
      <c r="E83" s="1"/>
      <c r="F83" s="1" t="s">
        <v>54</v>
      </c>
      <c r="G83" s="3">
        <v>0</v>
      </c>
      <c r="H83" s="3">
        <v>4500</v>
      </c>
      <c r="I83" s="3">
        <f>ROUND((G83-H83),5)</f>
        <v>-4500</v>
      </c>
      <c r="J83" s="4">
        <f>ROUND(IF(H83=0, IF(G83=0, 0, 1), G83/H83),5)</f>
        <v>0</v>
      </c>
    </row>
    <row r="84" spans="1:10" x14ac:dyDescent="0.25">
      <c r="A84" s="1"/>
      <c r="B84" s="1"/>
      <c r="C84" s="1"/>
      <c r="D84" s="1"/>
      <c r="E84" s="1"/>
      <c r="F84" s="1" t="s">
        <v>55</v>
      </c>
      <c r="G84" s="3">
        <v>0</v>
      </c>
      <c r="H84" s="3">
        <v>0</v>
      </c>
      <c r="I84" s="3">
        <f>ROUND((G84-H84),5)</f>
        <v>0</v>
      </c>
      <c r="J84" s="4">
        <f>ROUND(IF(H84=0, IF(G84=0, 0, 1), G84/H84),5)</f>
        <v>0</v>
      </c>
    </row>
    <row r="85" spans="1:10" x14ac:dyDescent="0.25">
      <c r="A85" s="1"/>
      <c r="B85" s="1"/>
      <c r="C85" s="1"/>
      <c r="D85" s="1"/>
      <c r="E85" s="1"/>
      <c r="F85" s="1" t="s">
        <v>56</v>
      </c>
      <c r="G85" s="3">
        <v>0</v>
      </c>
      <c r="H85" s="3">
        <v>0</v>
      </c>
      <c r="I85" s="3">
        <f>ROUND((G85-H85),5)</f>
        <v>0</v>
      </c>
      <c r="J85" s="4">
        <f>ROUND(IF(H85=0, IF(G85=0, 0, 1), G85/H85),5)</f>
        <v>0</v>
      </c>
    </row>
    <row r="86" spans="1:10" x14ac:dyDescent="0.25">
      <c r="A86" s="1"/>
      <c r="B86" s="1"/>
      <c r="C86" s="1"/>
      <c r="D86" s="1"/>
      <c r="E86" s="1"/>
      <c r="F86" s="1" t="s">
        <v>57</v>
      </c>
      <c r="G86" s="3">
        <v>0</v>
      </c>
      <c r="H86" s="3">
        <v>300</v>
      </c>
      <c r="I86" s="3">
        <f>ROUND((G86-H86),5)</f>
        <v>-300</v>
      </c>
      <c r="J86" s="4">
        <f>ROUND(IF(H86=0, IF(G86=0, 0, 1), G86/H86),5)</f>
        <v>0</v>
      </c>
    </row>
    <row r="87" spans="1:10" ht="15.75" thickBot="1" x14ac:dyDescent="0.3">
      <c r="A87" s="1"/>
      <c r="B87" s="1"/>
      <c r="C87" s="1"/>
      <c r="D87" s="1"/>
      <c r="E87" s="1"/>
      <c r="F87" s="1" t="s">
        <v>150</v>
      </c>
      <c r="G87" s="5">
        <v>0</v>
      </c>
      <c r="H87" s="5">
        <v>0</v>
      </c>
      <c r="I87" s="5">
        <f>ROUND((G87-H87),5)</f>
        <v>0</v>
      </c>
      <c r="J87" s="6">
        <f>ROUND(IF(H87=0, IF(G87=0, 0, 1), G87/H87),5)</f>
        <v>0</v>
      </c>
    </row>
    <row r="88" spans="1:10" x14ac:dyDescent="0.25">
      <c r="A88" s="1"/>
      <c r="B88" s="1"/>
      <c r="C88" s="1"/>
      <c r="D88" s="1"/>
      <c r="E88" s="1" t="s">
        <v>58</v>
      </c>
      <c r="F88" s="1"/>
      <c r="G88" s="3">
        <f>ROUND(SUM(G81:G87),5)</f>
        <v>0</v>
      </c>
      <c r="H88" s="3">
        <f>ROUND(SUM(H81:H87),5)</f>
        <v>8300</v>
      </c>
      <c r="I88" s="3">
        <f>ROUND((G88-H88),5)</f>
        <v>-8300</v>
      </c>
      <c r="J88" s="4">
        <f>ROUND(IF(H88=0, IF(G88=0, 0, 1), G88/H88),5)</f>
        <v>0</v>
      </c>
    </row>
    <row r="89" spans="1:10" x14ac:dyDescent="0.25">
      <c r="A89" s="1"/>
      <c r="B89" s="1"/>
      <c r="C89" s="1"/>
      <c r="D89" s="1"/>
      <c r="E89" s="1" t="s">
        <v>59</v>
      </c>
      <c r="F89" s="1"/>
      <c r="G89" s="3"/>
      <c r="H89" s="3"/>
      <c r="I89" s="3"/>
      <c r="J89" s="4"/>
    </row>
    <row r="90" spans="1:10" x14ac:dyDescent="0.25">
      <c r="A90" s="1"/>
      <c r="B90" s="1"/>
      <c r="C90" s="1"/>
      <c r="D90" s="1"/>
      <c r="E90" s="1"/>
      <c r="F90" s="1" t="s">
        <v>60</v>
      </c>
      <c r="G90" s="3">
        <v>0</v>
      </c>
      <c r="H90" s="3">
        <v>5000</v>
      </c>
      <c r="I90" s="3">
        <f>ROUND((G90-H90),5)</f>
        <v>-5000</v>
      </c>
      <c r="J90" s="4">
        <f>ROUND(IF(H90=0, IF(G90=0, 0, 1), G90/H90),5)</f>
        <v>0</v>
      </c>
    </row>
    <row r="91" spans="1:10" x14ac:dyDescent="0.25">
      <c r="A91" s="1"/>
      <c r="B91" s="1"/>
      <c r="C91" s="1"/>
      <c r="D91" s="1"/>
      <c r="E91" s="1"/>
      <c r="F91" s="1" t="s">
        <v>61</v>
      </c>
      <c r="G91" s="3">
        <v>0</v>
      </c>
      <c r="H91" s="3">
        <v>20000</v>
      </c>
      <c r="I91" s="3">
        <f>ROUND((G91-H91),5)</f>
        <v>-20000</v>
      </c>
      <c r="J91" s="4">
        <f>ROUND(IF(H91=0, IF(G91=0, 0, 1), G91/H91),5)</f>
        <v>0</v>
      </c>
    </row>
    <row r="92" spans="1:10" x14ac:dyDescent="0.25">
      <c r="A92" s="1"/>
      <c r="B92" s="1"/>
      <c r="C92" s="1"/>
      <c r="D92" s="1"/>
      <c r="E92" s="1"/>
      <c r="F92" s="1" t="s">
        <v>62</v>
      </c>
      <c r="G92" s="3">
        <v>0</v>
      </c>
      <c r="H92" s="3">
        <v>1000</v>
      </c>
      <c r="I92" s="3">
        <f>ROUND((G92-H92),5)</f>
        <v>-1000</v>
      </c>
      <c r="J92" s="4">
        <f>ROUND(IF(H92=0, IF(G92=0, 0, 1), G92/H92),5)</f>
        <v>0</v>
      </c>
    </row>
    <row r="93" spans="1:10" x14ac:dyDescent="0.25">
      <c r="A93" s="1"/>
      <c r="B93" s="1"/>
      <c r="C93" s="1"/>
      <c r="D93" s="1"/>
      <c r="E93" s="1"/>
      <c r="F93" s="1" t="s">
        <v>63</v>
      </c>
      <c r="G93" s="3">
        <v>0</v>
      </c>
      <c r="H93" s="3">
        <v>2000</v>
      </c>
      <c r="I93" s="3">
        <f>ROUND((G93-H93),5)</f>
        <v>-2000</v>
      </c>
      <c r="J93" s="4">
        <f>ROUND(IF(H93=0, IF(G93=0, 0, 1), G93/H93),5)</f>
        <v>0</v>
      </c>
    </row>
    <row r="94" spans="1:10" ht="15.75" thickBot="1" x14ac:dyDescent="0.3">
      <c r="A94" s="1"/>
      <c r="B94" s="1"/>
      <c r="C94" s="1"/>
      <c r="D94" s="1"/>
      <c r="E94" s="1"/>
      <c r="F94" s="1" t="s">
        <v>149</v>
      </c>
      <c r="G94" s="5">
        <v>0</v>
      </c>
      <c r="H94" s="5">
        <v>0</v>
      </c>
      <c r="I94" s="5">
        <f>ROUND((G94-H94),5)</f>
        <v>0</v>
      </c>
      <c r="J94" s="6">
        <f>ROUND(IF(H94=0, IF(G94=0, 0, 1), G94/H94),5)</f>
        <v>0</v>
      </c>
    </row>
    <row r="95" spans="1:10" x14ac:dyDescent="0.25">
      <c r="A95" s="1"/>
      <c r="B95" s="1"/>
      <c r="C95" s="1"/>
      <c r="D95" s="1"/>
      <c r="E95" s="1" t="s">
        <v>64</v>
      </c>
      <c r="F95" s="1"/>
      <c r="G95" s="3">
        <f>ROUND(SUM(G89:G94),5)</f>
        <v>0</v>
      </c>
      <c r="H95" s="3">
        <f>ROUND(SUM(H89:H94),5)</f>
        <v>28000</v>
      </c>
      <c r="I95" s="3">
        <f>ROUND((G95-H95),5)</f>
        <v>-28000</v>
      </c>
      <c r="J95" s="4">
        <f>ROUND(IF(H95=0, IF(G95=0, 0, 1), G95/H95),5)</f>
        <v>0</v>
      </c>
    </row>
    <row r="96" spans="1:10" x14ac:dyDescent="0.25">
      <c r="A96" s="1"/>
      <c r="B96" s="1"/>
      <c r="C96" s="1"/>
      <c r="D96" s="1"/>
      <c r="E96" s="1" t="s">
        <v>148</v>
      </c>
      <c r="F96" s="1"/>
      <c r="G96" s="3">
        <v>0</v>
      </c>
      <c r="H96" s="3">
        <v>0</v>
      </c>
      <c r="I96" s="3">
        <f>ROUND((G96-H96),5)</f>
        <v>0</v>
      </c>
      <c r="J96" s="4">
        <f>ROUND(IF(H96=0, IF(G96=0, 0, 1), G96/H96),5)</f>
        <v>0</v>
      </c>
    </row>
    <row r="97" spans="1:10" x14ac:dyDescent="0.25">
      <c r="A97" s="1"/>
      <c r="B97" s="1"/>
      <c r="C97" s="1"/>
      <c r="D97" s="1"/>
      <c r="E97" s="1" t="s">
        <v>65</v>
      </c>
      <c r="F97" s="1"/>
      <c r="G97" s="3"/>
      <c r="H97" s="3"/>
      <c r="I97" s="3"/>
      <c r="J97" s="4"/>
    </row>
    <row r="98" spans="1:10" x14ac:dyDescent="0.25">
      <c r="A98" s="1"/>
      <c r="B98" s="1"/>
      <c r="C98" s="1"/>
      <c r="D98" s="1"/>
      <c r="E98" s="1"/>
      <c r="F98" s="1" t="s">
        <v>147</v>
      </c>
      <c r="G98" s="3">
        <v>0</v>
      </c>
      <c r="H98" s="3">
        <v>0</v>
      </c>
      <c r="I98" s="3">
        <f>ROUND((G98-H98),5)</f>
        <v>0</v>
      </c>
      <c r="J98" s="4">
        <f>ROUND(IF(H98=0, IF(G98=0, 0, 1), G98/H98),5)</f>
        <v>0</v>
      </c>
    </row>
    <row r="99" spans="1:10" x14ac:dyDescent="0.25">
      <c r="A99" s="1"/>
      <c r="B99" s="1"/>
      <c r="C99" s="1"/>
      <c r="D99" s="1"/>
      <c r="E99" s="1"/>
      <c r="F99" s="1" t="s">
        <v>66</v>
      </c>
      <c r="G99" s="3">
        <v>565</v>
      </c>
      <c r="H99" s="3">
        <v>850</v>
      </c>
      <c r="I99" s="3">
        <f>ROUND((G99-H99),5)</f>
        <v>-285</v>
      </c>
      <c r="J99" s="4">
        <f>ROUND(IF(H99=0, IF(G99=0, 0, 1), G99/H99),5)</f>
        <v>0.66471000000000002</v>
      </c>
    </row>
    <row r="100" spans="1:10" x14ac:dyDescent="0.25">
      <c r="A100" s="1"/>
      <c r="B100" s="1"/>
      <c r="C100" s="1"/>
      <c r="D100" s="1"/>
      <c r="E100" s="1"/>
      <c r="F100" s="1" t="s">
        <v>67</v>
      </c>
      <c r="G100" s="3">
        <v>209.7</v>
      </c>
      <c r="H100" s="3">
        <v>250</v>
      </c>
      <c r="I100" s="3">
        <f>ROUND((G100-H100),5)</f>
        <v>-40.299999999999997</v>
      </c>
      <c r="J100" s="4">
        <f>ROUND(IF(H100=0, IF(G100=0, 0, 1), G100/H100),5)</f>
        <v>0.83879999999999999</v>
      </c>
    </row>
    <row r="101" spans="1:10" ht="15.75" thickBot="1" x14ac:dyDescent="0.3">
      <c r="A101" s="1"/>
      <c r="B101" s="1"/>
      <c r="C101" s="1"/>
      <c r="D101" s="1"/>
      <c r="E101" s="1"/>
      <c r="F101" s="1" t="s">
        <v>146</v>
      </c>
      <c r="G101" s="5">
        <v>0</v>
      </c>
      <c r="H101" s="5">
        <v>0</v>
      </c>
      <c r="I101" s="5">
        <f>ROUND((G101-H101),5)</f>
        <v>0</v>
      </c>
      <c r="J101" s="6">
        <f>ROUND(IF(H101=0, IF(G101=0, 0, 1), G101/H101),5)</f>
        <v>0</v>
      </c>
    </row>
    <row r="102" spans="1:10" x14ac:dyDescent="0.25">
      <c r="A102" s="1"/>
      <c r="B102" s="1"/>
      <c r="C102" s="1"/>
      <c r="D102" s="1"/>
      <c r="E102" s="1" t="s">
        <v>68</v>
      </c>
      <c r="F102" s="1"/>
      <c r="G102" s="3">
        <f>ROUND(SUM(G97:G101),5)</f>
        <v>774.7</v>
      </c>
      <c r="H102" s="3">
        <f>ROUND(SUM(H97:H101),5)</f>
        <v>1100</v>
      </c>
      <c r="I102" s="3">
        <f>ROUND((G102-H102),5)</f>
        <v>-325.3</v>
      </c>
      <c r="J102" s="4">
        <f>ROUND(IF(H102=0, IF(G102=0, 0, 1), G102/H102),5)</f>
        <v>0.70426999999999995</v>
      </c>
    </row>
    <row r="103" spans="1:10" x14ac:dyDescent="0.25">
      <c r="A103" s="1"/>
      <c r="B103" s="1"/>
      <c r="C103" s="1"/>
      <c r="D103" s="1"/>
      <c r="E103" s="1" t="s">
        <v>69</v>
      </c>
      <c r="F103" s="1"/>
      <c r="G103" s="3"/>
      <c r="H103" s="3"/>
      <c r="I103" s="3"/>
      <c r="J103" s="4"/>
    </row>
    <row r="104" spans="1:10" x14ac:dyDescent="0.25">
      <c r="A104" s="1"/>
      <c r="B104" s="1"/>
      <c r="C104" s="1"/>
      <c r="D104" s="1"/>
      <c r="E104" s="1"/>
      <c r="F104" s="1" t="s">
        <v>70</v>
      </c>
      <c r="G104" s="3">
        <v>0</v>
      </c>
      <c r="H104" s="3">
        <v>1500</v>
      </c>
      <c r="I104" s="3">
        <f>ROUND((G104-H104),5)</f>
        <v>-1500</v>
      </c>
      <c r="J104" s="4">
        <f>ROUND(IF(H104=0, IF(G104=0, 0, 1), G104/H104),5)</f>
        <v>0</v>
      </c>
    </row>
    <row r="105" spans="1:10" x14ac:dyDescent="0.25">
      <c r="A105" s="1"/>
      <c r="B105" s="1"/>
      <c r="C105" s="1"/>
      <c r="D105" s="1"/>
      <c r="E105" s="1"/>
      <c r="F105" s="1" t="s">
        <v>145</v>
      </c>
      <c r="G105" s="3">
        <v>0</v>
      </c>
      <c r="H105" s="3">
        <v>0</v>
      </c>
      <c r="I105" s="3">
        <f>ROUND((G105-H105),5)</f>
        <v>0</v>
      </c>
      <c r="J105" s="4">
        <f>ROUND(IF(H105=0, IF(G105=0, 0, 1), G105/H105),5)</f>
        <v>0</v>
      </c>
    </row>
    <row r="106" spans="1:10" x14ac:dyDescent="0.25">
      <c r="A106" s="1"/>
      <c r="B106" s="1"/>
      <c r="C106" s="1"/>
      <c r="D106" s="1"/>
      <c r="E106" s="1"/>
      <c r="F106" s="1" t="s">
        <v>144</v>
      </c>
      <c r="G106" s="3">
        <v>0</v>
      </c>
      <c r="H106" s="3">
        <v>0</v>
      </c>
      <c r="I106" s="3">
        <f>ROUND((G106-H106),5)</f>
        <v>0</v>
      </c>
      <c r="J106" s="4">
        <f>ROUND(IF(H106=0, IF(G106=0, 0, 1), G106/H106),5)</f>
        <v>0</v>
      </c>
    </row>
    <row r="107" spans="1:10" x14ac:dyDescent="0.25">
      <c r="A107" s="1"/>
      <c r="B107" s="1"/>
      <c r="C107" s="1"/>
      <c r="D107" s="1"/>
      <c r="E107" s="1"/>
      <c r="F107" s="1" t="s">
        <v>143</v>
      </c>
      <c r="G107" s="3">
        <v>0</v>
      </c>
      <c r="H107" s="3">
        <v>0</v>
      </c>
      <c r="I107" s="3">
        <f>ROUND((G107-H107),5)</f>
        <v>0</v>
      </c>
      <c r="J107" s="4">
        <f>ROUND(IF(H107=0, IF(G107=0, 0, 1), G107/H107),5)</f>
        <v>0</v>
      </c>
    </row>
    <row r="108" spans="1:10" x14ac:dyDescent="0.25">
      <c r="A108" s="1"/>
      <c r="B108" s="1"/>
      <c r="C108" s="1"/>
      <c r="D108" s="1"/>
      <c r="E108" s="1"/>
      <c r="F108" s="1" t="s">
        <v>142</v>
      </c>
      <c r="G108" s="3">
        <v>0</v>
      </c>
      <c r="H108" s="3">
        <v>0</v>
      </c>
      <c r="I108" s="3">
        <f>ROUND((G108-H108),5)</f>
        <v>0</v>
      </c>
      <c r="J108" s="4">
        <f>ROUND(IF(H108=0, IF(G108=0, 0, 1), G108/H108),5)</f>
        <v>0</v>
      </c>
    </row>
    <row r="109" spans="1:10" ht="15.75" thickBot="1" x14ac:dyDescent="0.3">
      <c r="A109" s="1"/>
      <c r="B109" s="1"/>
      <c r="C109" s="1"/>
      <c r="D109" s="1"/>
      <c r="E109" s="1"/>
      <c r="F109" s="1" t="s">
        <v>141</v>
      </c>
      <c r="G109" s="5">
        <v>0</v>
      </c>
      <c r="H109" s="5">
        <v>0</v>
      </c>
      <c r="I109" s="5">
        <f>ROUND((G109-H109),5)</f>
        <v>0</v>
      </c>
      <c r="J109" s="6">
        <f>ROUND(IF(H109=0, IF(G109=0, 0, 1), G109/H109),5)</f>
        <v>0</v>
      </c>
    </row>
    <row r="110" spans="1:10" x14ac:dyDescent="0.25">
      <c r="A110" s="1"/>
      <c r="B110" s="1"/>
      <c r="C110" s="1"/>
      <c r="D110" s="1"/>
      <c r="E110" s="1" t="s">
        <v>71</v>
      </c>
      <c r="F110" s="1"/>
      <c r="G110" s="3">
        <f>ROUND(SUM(G103:G109),5)</f>
        <v>0</v>
      </c>
      <c r="H110" s="3">
        <f>ROUND(SUM(H103:H109),5)</f>
        <v>1500</v>
      </c>
      <c r="I110" s="3">
        <f>ROUND((G110-H110),5)</f>
        <v>-1500</v>
      </c>
      <c r="J110" s="4">
        <f>ROUND(IF(H110=0, IF(G110=0, 0, 1), G110/H110),5)</f>
        <v>0</v>
      </c>
    </row>
    <row r="111" spans="1:10" x14ac:dyDescent="0.25">
      <c r="A111" s="1"/>
      <c r="B111" s="1"/>
      <c r="C111" s="1"/>
      <c r="D111" s="1"/>
      <c r="E111" s="1" t="s">
        <v>140</v>
      </c>
      <c r="F111" s="1"/>
      <c r="G111" s="3">
        <v>0</v>
      </c>
      <c r="H111" s="3">
        <v>0</v>
      </c>
      <c r="I111" s="3">
        <f>ROUND((G111-H111),5)</f>
        <v>0</v>
      </c>
      <c r="J111" s="4">
        <f>ROUND(IF(H111=0, IF(G111=0, 0, 1), G111/H111),5)</f>
        <v>0</v>
      </c>
    </row>
    <row r="112" spans="1:10" x14ac:dyDescent="0.25">
      <c r="A112" s="1"/>
      <c r="B112" s="1"/>
      <c r="C112" s="1"/>
      <c r="D112" s="1"/>
      <c r="E112" s="1" t="s">
        <v>139</v>
      </c>
      <c r="F112" s="1"/>
      <c r="G112" s="3"/>
      <c r="H112" s="3"/>
      <c r="I112" s="3"/>
      <c r="J112" s="4"/>
    </row>
    <row r="113" spans="1:10" x14ac:dyDescent="0.25">
      <c r="A113" s="1"/>
      <c r="B113" s="1"/>
      <c r="C113" s="1"/>
      <c r="D113" s="1"/>
      <c r="E113" s="1"/>
      <c r="F113" s="1" t="s">
        <v>138</v>
      </c>
      <c r="G113" s="3">
        <v>0</v>
      </c>
      <c r="H113" s="3">
        <v>0</v>
      </c>
      <c r="I113" s="3">
        <f>ROUND((G113-H113),5)</f>
        <v>0</v>
      </c>
      <c r="J113" s="4">
        <f>ROUND(IF(H113=0, IF(G113=0, 0, 1), G113/H113),5)</f>
        <v>0</v>
      </c>
    </row>
    <row r="114" spans="1:10" x14ac:dyDescent="0.25">
      <c r="A114" s="1"/>
      <c r="B114" s="1"/>
      <c r="C114" s="1"/>
      <c r="D114" s="1"/>
      <c r="E114" s="1"/>
      <c r="F114" s="1" t="s">
        <v>137</v>
      </c>
      <c r="G114" s="3">
        <v>0</v>
      </c>
      <c r="H114" s="3">
        <v>0</v>
      </c>
      <c r="I114" s="3">
        <f>ROUND((G114-H114),5)</f>
        <v>0</v>
      </c>
      <c r="J114" s="4">
        <f>ROUND(IF(H114=0, IF(G114=0, 0, 1), G114/H114),5)</f>
        <v>0</v>
      </c>
    </row>
    <row r="115" spans="1:10" x14ac:dyDescent="0.25">
      <c r="A115" s="1"/>
      <c r="B115" s="1"/>
      <c r="C115" s="1"/>
      <c r="D115" s="1"/>
      <c r="E115" s="1"/>
      <c r="F115" s="1" t="s">
        <v>136</v>
      </c>
      <c r="G115" s="3">
        <v>0</v>
      </c>
      <c r="H115" s="3">
        <v>0</v>
      </c>
      <c r="I115" s="3">
        <f>ROUND((G115-H115),5)</f>
        <v>0</v>
      </c>
      <c r="J115" s="4">
        <f>ROUND(IF(H115=0, IF(G115=0, 0, 1), G115/H115),5)</f>
        <v>0</v>
      </c>
    </row>
    <row r="116" spans="1:10" x14ac:dyDescent="0.25">
      <c r="A116" s="1"/>
      <c r="B116" s="1"/>
      <c r="C116" s="1"/>
      <c r="D116" s="1"/>
      <c r="E116" s="1"/>
      <c r="F116" s="1" t="s">
        <v>135</v>
      </c>
      <c r="G116" s="3">
        <v>0</v>
      </c>
      <c r="H116" s="3">
        <v>0</v>
      </c>
      <c r="I116" s="3">
        <f>ROUND((G116-H116),5)</f>
        <v>0</v>
      </c>
      <c r="J116" s="4">
        <f>ROUND(IF(H116=0, IF(G116=0, 0, 1), G116/H116),5)</f>
        <v>0</v>
      </c>
    </row>
    <row r="117" spans="1:10" x14ac:dyDescent="0.25">
      <c r="A117" s="1"/>
      <c r="B117" s="1"/>
      <c r="C117" s="1"/>
      <c r="D117" s="1"/>
      <c r="E117" s="1"/>
      <c r="F117" s="1" t="s">
        <v>134</v>
      </c>
      <c r="G117" s="3">
        <v>0</v>
      </c>
      <c r="H117" s="3">
        <v>0</v>
      </c>
      <c r="I117" s="3">
        <f>ROUND((G117-H117),5)</f>
        <v>0</v>
      </c>
      <c r="J117" s="4">
        <f>ROUND(IF(H117=0, IF(G117=0, 0, 1), G117/H117),5)</f>
        <v>0</v>
      </c>
    </row>
    <row r="118" spans="1:10" x14ac:dyDescent="0.25">
      <c r="A118" s="1"/>
      <c r="B118" s="1"/>
      <c r="C118" s="1"/>
      <c r="D118" s="1"/>
      <c r="E118" s="1"/>
      <c r="F118" s="1" t="s">
        <v>133</v>
      </c>
      <c r="G118" s="3">
        <v>0</v>
      </c>
      <c r="H118" s="3">
        <v>0</v>
      </c>
      <c r="I118" s="3">
        <f>ROUND((G118-H118),5)</f>
        <v>0</v>
      </c>
      <c r="J118" s="4">
        <f>ROUND(IF(H118=0, IF(G118=0, 0, 1), G118/H118),5)</f>
        <v>0</v>
      </c>
    </row>
    <row r="119" spans="1:10" ht="15.75" thickBot="1" x14ac:dyDescent="0.3">
      <c r="A119" s="1"/>
      <c r="B119" s="1"/>
      <c r="C119" s="1"/>
      <c r="D119" s="1"/>
      <c r="E119" s="1"/>
      <c r="F119" s="1" t="s">
        <v>132</v>
      </c>
      <c r="G119" s="5">
        <v>0</v>
      </c>
      <c r="H119" s="5">
        <v>0</v>
      </c>
      <c r="I119" s="5">
        <f>ROUND((G119-H119),5)</f>
        <v>0</v>
      </c>
      <c r="J119" s="6">
        <f>ROUND(IF(H119=0, IF(G119=0, 0, 1), G119/H119),5)</f>
        <v>0</v>
      </c>
    </row>
    <row r="120" spans="1:10" x14ac:dyDescent="0.25">
      <c r="A120" s="1"/>
      <c r="B120" s="1"/>
      <c r="C120" s="1"/>
      <c r="D120" s="1"/>
      <c r="E120" s="1" t="s">
        <v>131</v>
      </c>
      <c r="F120" s="1"/>
      <c r="G120" s="3">
        <f>ROUND(SUM(G112:G119),5)</f>
        <v>0</v>
      </c>
      <c r="H120" s="3">
        <f>ROUND(SUM(H112:H119),5)</f>
        <v>0</v>
      </c>
      <c r="I120" s="3">
        <f>ROUND((G120-H120),5)</f>
        <v>0</v>
      </c>
      <c r="J120" s="4">
        <f>ROUND(IF(H120=0, IF(G120=0, 0, 1), G120/H120),5)</f>
        <v>0</v>
      </c>
    </row>
    <row r="121" spans="1:10" x14ac:dyDescent="0.25">
      <c r="A121" s="1"/>
      <c r="B121" s="1"/>
      <c r="C121" s="1"/>
      <c r="D121" s="1"/>
      <c r="E121" s="1" t="s">
        <v>130</v>
      </c>
      <c r="F121" s="1"/>
      <c r="G121" s="3">
        <v>0</v>
      </c>
      <c r="H121" s="3">
        <v>0</v>
      </c>
      <c r="I121" s="3">
        <f>ROUND((G121-H121),5)</f>
        <v>0</v>
      </c>
      <c r="J121" s="4">
        <f>ROUND(IF(H121=0, IF(G121=0, 0, 1), G121/H121),5)</f>
        <v>0</v>
      </c>
    </row>
    <row r="122" spans="1:10" x14ac:dyDescent="0.25">
      <c r="A122" s="1"/>
      <c r="B122" s="1"/>
      <c r="C122" s="1"/>
      <c r="D122" s="1"/>
      <c r="E122" s="1" t="s">
        <v>72</v>
      </c>
      <c r="F122" s="1"/>
      <c r="G122" s="3"/>
      <c r="H122" s="3"/>
      <c r="I122" s="3"/>
      <c r="J122" s="4"/>
    </row>
    <row r="123" spans="1:10" x14ac:dyDescent="0.25">
      <c r="A123" s="1"/>
      <c r="B123" s="1"/>
      <c r="C123" s="1"/>
      <c r="D123" s="1"/>
      <c r="E123" s="1"/>
      <c r="F123" s="1" t="s">
        <v>69</v>
      </c>
      <c r="G123" s="3">
        <v>11500</v>
      </c>
      <c r="H123" s="3">
        <v>16877</v>
      </c>
      <c r="I123" s="3">
        <f>ROUND((G123-H123),5)</f>
        <v>-5377</v>
      </c>
      <c r="J123" s="4">
        <f>ROUND(IF(H123=0, IF(G123=0, 0, 1), G123/H123),5)</f>
        <v>0.68140000000000001</v>
      </c>
    </row>
    <row r="124" spans="1:10" x14ac:dyDescent="0.25">
      <c r="A124" s="1"/>
      <c r="B124" s="1"/>
      <c r="C124" s="1"/>
      <c r="D124" s="1"/>
      <c r="E124" s="1"/>
      <c r="F124" s="1" t="s">
        <v>73</v>
      </c>
      <c r="G124" s="3">
        <v>0</v>
      </c>
      <c r="H124" s="3">
        <v>650</v>
      </c>
      <c r="I124" s="3">
        <f>ROUND((G124-H124),5)</f>
        <v>-650</v>
      </c>
      <c r="J124" s="4">
        <f>ROUND(IF(H124=0, IF(G124=0, 0, 1), G124/H124),5)</f>
        <v>0</v>
      </c>
    </row>
    <row r="125" spans="1:10" x14ac:dyDescent="0.25">
      <c r="A125" s="1"/>
      <c r="B125" s="1"/>
      <c r="C125" s="1"/>
      <c r="D125" s="1"/>
      <c r="E125" s="1"/>
      <c r="F125" s="1" t="s">
        <v>74</v>
      </c>
      <c r="G125" s="3">
        <v>87.7</v>
      </c>
      <c r="H125" s="3">
        <v>250</v>
      </c>
      <c r="I125" s="3">
        <f>ROUND((G125-H125),5)</f>
        <v>-162.30000000000001</v>
      </c>
      <c r="J125" s="4">
        <f>ROUND(IF(H125=0, IF(G125=0, 0, 1), G125/H125),5)</f>
        <v>0.3508</v>
      </c>
    </row>
    <row r="126" spans="1:10" x14ac:dyDescent="0.25">
      <c r="A126" s="1"/>
      <c r="B126" s="1"/>
      <c r="C126" s="1"/>
      <c r="D126" s="1"/>
      <c r="E126" s="1"/>
      <c r="F126" s="1" t="s">
        <v>129</v>
      </c>
      <c r="G126" s="3">
        <v>0</v>
      </c>
      <c r="H126" s="3">
        <v>0</v>
      </c>
      <c r="I126" s="3">
        <f>ROUND((G126-H126),5)</f>
        <v>0</v>
      </c>
      <c r="J126" s="4">
        <f>ROUND(IF(H126=0, IF(G126=0, 0, 1), G126/H126),5)</f>
        <v>0</v>
      </c>
    </row>
    <row r="127" spans="1:10" x14ac:dyDescent="0.25">
      <c r="A127" s="1"/>
      <c r="B127" s="1"/>
      <c r="C127" s="1"/>
      <c r="D127" s="1"/>
      <c r="E127" s="1"/>
      <c r="F127" s="1" t="s">
        <v>75</v>
      </c>
      <c r="G127" s="3">
        <v>86.48</v>
      </c>
      <c r="H127" s="3">
        <v>500</v>
      </c>
      <c r="I127" s="3">
        <f>ROUND((G127-H127),5)</f>
        <v>-413.52</v>
      </c>
      <c r="J127" s="4">
        <f>ROUND(IF(H127=0, IF(G127=0, 0, 1), G127/H127),5)</f>
        <v>0.17296</v>
      </c>
    </row>
    <row r="128" spans="1:10" x14ac:dyDescent="0.25">
      <c r="A128" s="1"/>
      <c r="B128" s="1"/>
      <c r="C128" s="1"/>
      <c r="D128" s="1"/>
      <c r="E128" s="1"/>
      <c r="F128" s="1" t="s">
        <v>128</v>
      </c>
      <c r="G128" s="3">
        <v>0</v>
      </c>
      <c r="H128" s="3">
        <v>0</v>
      </c>
      <c r="I128" s="3">
        <f>ROUND((G128-H128),5)</f>
        <v>0</v>
      </c>
      <c r="J128" s="4">
        <f>ROUND(IF(H128=0, IF(G128=0, 0, 1), G128/H128),5)</f>
        <v>0</v>
      </c>
    </row>
    <row r="129" spans="1:10" ht="15.75" thickBot="1" x14ac:dyDescent="0.3">
      <c r="A129" s="1"/>
      <c r="B129" s="1"/>
      <c r="C129" s="1"/>
      <c r="D129" s="1"/>
      <c r="E129" s="1"/>
      <c r="F129" s="1" t="s">
        <v>127</v>
      </c>
      <c r="G129" s="5">
        <v>0</v>
      </c>
      <c r="H129" s="5">
        <v>0</v>
      </c>
      <c r="I129" s="5">
        <f>ROUND((G129-H129),5)</f>
        <v>0</v>
      </c>
      <c r="J129" s="6">
        <f>ROUND(IF(H129=0, IF(G129=0, 0, 1), G129/H129),5)</f>
        <v>0</v>
      </c>
    </row>
    <row r="130" spans="1:10" x14ac:dyDescent="0.25">
      <c r="A130" s="1"/>
      <c r="B130" s="1"/>
      <c r="C130" s="1"/>
      <c r="D130" s="1"/>
      <c r="E130" s="1" t="s">
        <v>76</v>
      </c>
      <c r="F130" s="1"/>
      <c r="G130" s="3">
        <f>ROUND(SUM(G122:G129),5)</f>
        <v>11674.18</v>
      </c>
      <c r="H130" s="3">
        <f>ROUND(SUM(H122:H129),5)</f>
        <v>18277</v>
      </c>
      <c r="I130" s="3">
        <f>ROUND((G130-H130),5)</f>
        <v>-6602.82</v>
      </c>
      <c r="J130" s="4">
        <f>ROUND(IF(H130=0, IF(G130=0, 0, 1), G130/H130),5)</f>
        <v>0.63873999999999997</v>
      </c>
    </row>
    <row r="131" spans="1:10" x14ac:dyDescent="0.25">
      <c r="A131" s="1"/>
      <c r="B131" s="1"/>
      <c r="C131" s="1"/>
      <c r="D131" s="1"/>
      <c r="E131" s="1" t="s">
        <v>77</v>
      </c>
      <c r="F131" s="1"/>
      <c r="G131" s="3"/>
      <c r="H131" s="3"/>
      <c r="I131" s="3"/>
      <c r="J131" s="4"/>
    </row>
    <row r="132" spans="1:10" x14ac:dyDescent="0.25">
      <c r="A132" s="1"/>
      <c r="B132" s="1"/>
      <c r="C132" s="1"/>
      <c r="D132" s="1"/>
      <c r="E132" s="1"/>
      <c r="F132" s="1" t="s">
        <v>78</v>
      </c>
      <c r="G132" s="3">
        <v>0</v>
      </c>
      <c r="H132" s="3">
        <v>5000</v>
      </c>
      <c r="I132" s="3">
        <f>ROUND((G132-H132),5)</f>
        <v>-5000</v>
      </c>
      <c r="J132" s="4">
        <f>ROUND(IF(H132=0, IF(G132=0, 0, 1), G132/H132),5)</f>
        <v>0</v>
      </c>
    </row>
    <row r="133" spans="1:10" x14ac:dyDescent="0.25">
      <c r="A133" s="1"/>
      <c r="B133" s="1"/>
      <c r="C133" s="1"/>
      <c r="D133" s="1"/>
      <c r="E133" s="1"/>
      <c r="F133" s="1" t="s">
        <v>79</v>
      </c>
      <c r="G133" s="3">
        <v>900.8</v>
      </c>
      <c r="H133" s="3">
        <v>3000</v>
      </c>
      <c r="I133" s="3">
        <f>ROUND((G133-H133),5)</f>
        <v>-2099.1999999999998</v>
      </c>
      <c r="J133" s="4">
        <f>ROUND(IF(H133=0, IF(G133=0, 0, 1), G133/H133),5)</f>
        <v>0.30026999999999998</v>
      </c>
    </row>
    <row r="134" spans="1:10" x14ac:dyDescent="0.25">
      <c r="A134" s="1"/>
      <c r="B134" s="1"/>
      <c r="C134" s="1"/>
      <c r="D134" s="1"/>
      <c r="E134" s="1"/>
      <c r="F134" s="1" t="s">
        <v>80</v>
      </c>
      <c r="G134" s="3">
        <v>100</v>
      </c>
      <c r="H134" s="3">
        <v>1000</v>
      </c>
      <c r="I134" s="3">
        <f>ROUND((G134-H134),5)</f>
        <v>-900</v>
      </c>
      <c r="J134" s="4">
        <f>ROUND(IF(H134=0, IF(G134=0, 0, 1), G134/H134),5)</f>
        <v>0.1</v>
      </c>
    </row>
    <row r="135" spans="1:10" x14ac:dyDescent="0.25">
      <c r="A135" s="1"/>
      <c r="B135" s="1"/>
      <c r="C135" s="1"/>
      <c r="D135" s="1"/>
      <c r="E135" s="1"/>
      <c r="F135" s="1" t="s">
        <v>81</v>
      </c>
      <c r="G135" s="3">
        <v>18</v>
      </c>
      <c r="H135" s="3">
        <v>250</v>
      </c>
      <c r="I135" s="3">
        <f>ROUND((G135-H135),5)</f>
        <v>-232</v>
      </c>
      <c r="J135" s="4">
        <f>ROUND(IF(H135=0, IF(G135=0, 0, 1), G135/H135),5)</f>
        <v>7.1999999999999995E-2</v>
      </c>
    </row>
    <row r="136" spans="1:10" x14ac:dyDescent="0.25">
      <c r="A136" s="1"/>
      <c r="B136" s="1"/>
      <c r="C136" s="1"/>
      <c r="D136" s="1"/>
      <c r="E136" s="1"/>
      <c r="F136" s="1" t="s">
        <v>82</v>
      </c>
      <c r="G136" s="3">
        <v>41066</v>
      </c>
      <c r="H136" s="3">
        <v>70000</v>
      </c>
      <c r="I136" s="3">
        <f>ROUND((G136-H136),5)</f>
        <v>-28934</v>
      </c>
      <c r="J136" s="4">
        <f>ROUND(IF(H136=0, IF(G136=0, 0, 1), G136/H136),5)</f>
        <v>0.58665999999999996</v>
      </c>
    </row>
    <row r="137" spans="1:10" x14ac:dyDescent="0.25">
      <c r="A137" s="1"/>
      <c r="B137" s="1"/>
      <c r="C137" s="1"/>
      <c r="D137" s="1"/>
      <c r="E137" s="1"/>
      <c r="F137" s="1" t="s">
        <v>83</v>
      </c>
      <c r="G137" s="3">
        <v>186.74</v>
      </c>
      <c r="H137" s="3">
        <v>8500</v>
      </c>
      <c r="I137" s="3">
        <f>ROUND((G137-H137),5)</f>
        <v>-8313.26</v>
      </c>
      <c r="J137" s="4">
        <f>ROUND(IF(H137=0, IF(G137=0, 0, 1), G137/H137),5)</f>
        <v>2.197E-2</v>
      </c>
    </row>
    <row r="138" spans="1:10" x14ac:dyDescent="0.25">
      <c r="A138" s="1"/>
      <c r="B138" s="1"/>
      <c r="C138" s="1"/>
      <c r="D138" s="1"/>
      <c r="E138" s="1"/>
      <c r="F138" s="1" t="s">
        <v>84</v>
      </c>
      <c r="G138" s="3">
        <v>800</v>
      </c>
      <c r="H138" s="3">
        <v>500</v>
      </c>
      <c r="I138" s="3">
        <f>ROUND((G138-H138),5)</f>
        <v>300</v>
      </c>
      <c r="J138" s="4">
        <f>ROUND(IF(H138=0, IF(G138=0, 0, 1), G138/H138),5)</f>
        <v>1.6</v>
      </c>
    </row>
    <row r="139" spans="1:10" x14ac:dyDescent="0.25">
      <c r="A139" s="1"/>
      <c r="B139" s="1"/>
      <c r="C139" s="1"/>
      <c r="D139" s="1"/>
      <c r="E139" s="1"/>
      <c r="F139" s="1" t="s">
        <v>126</v>
      </c>
      <c r="G139" s="3">
        <v>0</v>
      </c>
      <c r="H139" s="3">
        <v>0</v>
      </c>
      <c r="I139" s="3">
        <f>ROUND((G139-H139),5)</f>
        <v>0</v>
      </c>
      <c r="J139" s="4">
        <f>ROUND(IF(H139=0, IF(G139=0, 0, 1), G139/H139),5)</f>
        <v>0</v>
      </c>
    </row>
    <row r="140" spans="1:10" x14ac:dyDescent="0.25">
      <c r="A140" s="1"/>
      <c r="B140" s="1"/>
      <c r="C140" s="1"/>
      <c r="D140" s="1"/>
      <c r="E140" s="1"/>
      <c r="F140" s="1" t="s">
        <v>85</v>
      </c>
      <c r="G140" s="3">
        <v>0</v>
      </c>
      <c r="H140" s="3">
        <v>500</v>
      </c>
      <c r="I140" s="3">
        <f>ROUND((G140-H140),5)</f>
        <v>-500</v>
      </c>
      <c r="J140" s="4">
        <f>ROUND(IF(H140=0, IF(G140=0, 0, 1), G140/H140),5)</f>
        <v>0</v>
      </c>
    </row>
    <row r="141" spans="1:10" x14ac:dyDescent="0.25">
      <c r="A141" s="1"/>
      <c r="B141" s="1"/>
      <c r="C141" s="1"/>
      <c r="D141" s="1"/>
      <c r="E141" s="1"/>
      <c r="F141" s="1" t="s">
        <v>125</v>
      </c>
      <c r="G141" s="3">
        <v>0</v>
      </c>
      <c r="H141" s="3">
        <v>0</v>
      </c>
      <c r="I141" s="3">
        <f>ROUND((G141-H141),5)</f>
        <v>0</v>
      </c>
      <c r="J141" s="4">
        <f>ROUND(IF(H141=0, IF(G141=0, 0, 1), G141/H141),5)</f>
        <v>0</v>
      </c>
    </row>
    <row r="142" spans="1:10" ht="15.75" thickBot="1" x14ac:dyDescent="0.3">
      <c r="A142" s="1"/>
      <c r="B142" s="1"/>
      <c r="C142" s="1"/>
      <c r="D142" s="1"/>
      <c r="E142" s="1"/>
      <c r="F142" s="1" t="s">
        <v>124</v>
      </c>
      <c r="G142" s="5">
        <v>0</v>
      </c>
      <c r="H142" s="5">
        <v>0</v>
      </c>
      <c r="I142" s="5">
        <f>ROUND((G142-H142),5)</f>
        <v>0</v>
      </c>
      <c r="J142" s="6">
        <f>ROUND(IF(H142=0, IF(G142=0, 0, 1), G142/H142),5)</f>
        <v>0</v>
      </c>
    </row>
    <row r="143" spans="1:10" x14ac:dyDescent="0.25">
      <c r="A143" s="1"/>
      <c r="B143" s="1"/>
      <c r="C143" s="1"/>
      <c r="D143" s="1"/>
      <c r="E143" s="1" t="s">
        <v>86</v>
      </c>
      <c r="F143" s="1"/>
      <c r="G143" s="3">
        <f>ROUND(SUM(G131:G142),5)</f>
        <v>43071.54</v>
      </c>
      <c r="H143" s="3">
        <f>ROUND(SUM(H131:H142),5)</f>
        <v>88750</v>
      </c>
      <c r="I143" s="3">
        <f>ROUND((G143-H143),5)</f>
        <v>-45678.46</v>
      </c>
      <c r="J143" s="4">
        <f>ROUND(IF(H143=0, IF(G143=0, 0, 1), G143/H143),5)</f>
        <v>0.48531000000000002</v>
      </c>
    </row>
    <row r="144" spans="1:10" x14ac:dyDescent="0.25">
      <c r="A144" s="1"/>
      <c r="B144" s="1"/>
      <c r="C144" s="1"/>
      <c r="D144" s="1"/>
      <c r="E144" s="1" t="s">
        <v>123</v>
      </c>
      <c r="F144" s="1"/>
      <c r="G144" s="3">
        <v>0</v>
      </c>
      <c r="H144" s="3">
        <v>0</v>
      </c>
      <c r="I144" s="3">
        <f>ROUND((G144-H144),5)</f>
        <v>0</v>
      </c>
      <c r="J144" s="4">
        <f>ROUND(IF(H144=0, IF(G144=0, 0, 1), G144/H144),5)</f>
        <v>0</v>
      </c>
    </row>
    <row r="145" spans="1:10" x14ac:dyDescent="0.25">
      <c r="A145" s="1"/>
      <c r="B145" s="1"/>
      <c r="C145" s="1"/>
      <c r="D145" s="1"/>
      <c r="E145" s="1" t="s">
        <v>122</v>
      </c>
      <c r="F145" s="1"/>
      <c r="G145" s="3">
        <v>0</v>
      </c>
      <c r="H145" s="3">
        <v>0</v>
      </c>
      <c r="I145" s="3">
        <f>ROUND((G145-H145),5)</f>
        <v>0</v>
      </c>
      <c r="J145" s="4">
        <f>ROUND(IF(H145=0, IF(G145=0, 0, 1), G145/H145),5)</f>
        <v>0</v>
      </c>
    </row>
    <row r="146" spans="1:10" x14ac:dyDescent="0.25">
      <c r="A146" s="1"/>
      <c r="B146" s="1"/>
      <c r="C146" s="1"/>
      <c r="D146" s="1"/>
      <c r="E146" s="1" t="s">
        <v>121</v>
      </c>
      <c r="F146" s="1"/>
      <c r="G146" s="3">
        <v>0</v>
      </c>
      <c r="H146" s="3">
        <v>0</v>
      </c>
      <c r="I146" s="3">
        <f>ROUND((G146-H146),5)</f>
        <v>0</v>
      </c>
      <c r="J146" s="4">
        <f>ROUND(IF(H146=0, IF(G146=0, 0, 1), G146/H146),5)</f>
        <v>0</v>
      </c>
    </row>
    <row r="147" spans="1:10" x14ac:dyDescent="0.25">
      <c r="A147" s="1"/>
      <c r="B147" s="1"/>
      <c r="C147" s="1"/>
      <c r="D147" s="1"/>
      <c r="E147" s="1" t="s">
        <v>120</v>
      </c>
      <c r="F147" s="1"/>
      <c r="G147" s="3">
        <v>0</v>
      </c>
      <c r="H147" s="3">
        <v>0</v>
      </c>
      <c r="I147" s="3">
        <f>ROUND((G147-H147),5)</f>
        <v>0</v>
      </c>
      <c r="J147" s="4">
        <f>ROUND(IF(H147=0, IF(G147=0, 0, 1), G147/H147),5)</f>
        <v>0</v>
      </c>
    </row>
    <row r="148" spans="1:10" x14ac:dyDescent="0.25">
      <c r="A148" s="1"/>
      <c r="B148" s="1"/>
      <c r="C148" s="1"/>
      <c r="D148" s="1"/>
      <c r="E148" s="1" t="s">
        <v>119</v>
      </c>
      <c r="F148" s="1"/>
      <c r="G148" s="3">
        <v>0</v>
      </c>
      <c r="H148" s="3">
        <v>0</v>
      </c>
      <c r="I148" s="3">
        <f>ROUND((G148-H148),5)</f>
        <v>0</v>
      </c>
      <c r="J148" s="4">
        <f>ROUND(IF(H148=0, IF(G148=0, 0, 1), G148/H148),5)</f>
        <v>0</v>
      </c>
    </row>
    <row r="149" spans="1:10" x14ac:dyDescent="0.25">
      <c r="A149" s="1"/>
      <c r="B149" s="1"/>
      <c r="C149" s="1"/>
      <c r="D149" s="1"/>
      <c r="E149" s="1" t="s">
        <v>118</v>
      </c>
      <c r="F149" s="1"/>
      <c r="G149" s="3">
        <v>0</v>
      </c>
      <c r="H149" s="3">
        <v>0</v>
      </c>
      <c r="I149" s="3">
        <f>ROUND((G149-H149),5)</f>
        <v>0</v>
      </c>
      <c r="J149" s="4">
        <f>ROUND(IF(H149=0, IF(G149=0, 0, 1), G149/H149),5)</f>
        <v>0</v>
      </c>
    </row>
    <row r="150" spans="1:10" x14ac:dyDescent="0.25">
      <c r="A150" s="1"/>
      <c r="B150" s="1"/>
      <c r="C150" s="1"/>
      <c r="D150" s="1"/>
      <c r="E150" s="1" t="s">
        <v>117</v>
      </c>
      <c r="F150" s="1"/>
      <c r="G150" s="3">
        <v>0</v>
      </c>
      <c r="H150" s="3">
        <v>0</v>
      </c>
      <c r="I150" s="3">
        <f>ROUND((G150-H150),5)</f>
        <v>0</v>
      </c>
      <c r="J150" s="4">
        <f>ROUND(IF(H150=0, IF(G150=0, 0, 1), G150/H150),5)</f>
        <v>0</v>
      </c>
    </row>
    <row r="151" spans="1:10" x14ac:dyDescent="0.25">
      <c r="A151" s="1"/>
      <c r="B151" s="1"/>
      <c r="C151" s="1"/>
      <c r="D151" s="1"/>
      <c r="E151" s="1" t="s">
        <v>87</v>
      </c>
      <c r="F151" s="1"/>
      <c r="G151" s="3"/>
      <c r="H151" s="3"/>
      <c r="I151" s="3"/>
      <c r="J151" s="4"/>
    </row>
    <row r="152" spans="1:10" x14ac:dyDescent="0.25">
      <c r="A152" s="1"/>
      <c r="B152" s="1"/>
      <c r="C152" s="1"/>
      <c r="D152" s="1"/>
      <c r="E152" s="1"/>
      <c r="F152" s="1" t="s">
        <v>7</v>
      </c>
      <c r="G152" s="3">
        <v>0</v>
      </c>
      <c r="H152" s="3">
        <v>200</v>
      </c>
      <c r="I152" s="3">
        <f>ROUND((G152-H152),5)</f>
        <v>-200</v>
      </c>
      <c r="J152" s="4">
        <f>ROUND(IF(H152=0, IF(G152=0, 0, 1), G152/H152),5)</f>
        <v>0</v>
      </c>
    </row>
    <row r="153" spans="1:10" x14ac:dyDescent="0.25">
      <c r="A153" s="1"/>
      <c r="B153" s="1"/>
      <c r="C153" s="1"/>
      <c r="D153" s="1"/>
      <c r="E153" s="1"/>
      <c r="F153" s="1" t="s">
        <v>88</v>
      </c>
      <c r="G153" s="3">
        <v>0</v>
      </c>
      <c r="H153" s="3">
        <v>2300</v>
      </c>
      <c r="I153" s="3">
        <f>ROUND((G153-H153),5)</f>
        <v>-2300</v>
      </c>
      <c r="J153" s="4">
        <f>ROUND(IF(H153=0, IF(G153=0, 0, 1), G153/H153),5)</f>
        <v>0</v>
      </c>
    </row>
    <row r="154" spans="1:10" x14ac:dyDescent="0.25">
      <c r="A154" s="1"/>
      <c r="B154" s="1"/>
      <c r="C154" s="1"/>
      <c r="D154" s="1"/>
      <c r="E154" s="1"/>
      <c r="F154" s="1" t="s">
        <v>89</v>
      </c>
      <c r="G154" s="3">
        <v>0</v>
      </c>
      <c r="H154" s="3">
        <v>3930</v>
      </c>
      <c r="I154" s="3">
        <f>ROUND((G154-H154),5)</f>
        <v>-3930</v>
      </c>
      <c r="J154" s="4">
        <f>ROUND(IF(H154=0, IF(G154=0, 0, 1), G154/H154),5)</f>
        <v>0</v>
      </c>
    </row>
    <row r="155" spans="1:10" x14ac:dyDescent="0.25">
      <c r="A155" s="1"/>
      <c r="B155" s="1"/>
      <c r="C155" s="1"/>
      <c r="D155" s="1"/>
      <c r="E155" s="1"/>
      <c r="F155" s="1" t="s">
        <v>90</v>
      </c>
      <c r="G155" s="3">
        <v>0</v>
      </c>
      <c r="H155" s="3">
        <v>2000</v>
      </c>
      <c r="I155" s="3">
        <f>ROUND((G155-H155),5)</f>
        <v>-2000</v>
      </c>
      <c r="J155" s="4">
        <f>ROUND(IF(H155=0, IF(G155=0, 0, 1), G155/H155),5)</f>
        <v>0</v>
      </c>
    </row>
    <row r="156" spans="1:10" x14ac:dyDescent="0.25">
      <c r="A156" s="1"/>
      <c r="B156" s="1"/>
      <c r="C156" s="1"/>
      <c r="D156" s="1"/>
      <c r="E156" s="1"/>
      <c r="F156" s="1" t="s">
        <v>91</v>
      </c>
      <c r="G156" s="3">
        <v>0</v>
      </c>
      <c r="H156" s="3">
        <v>1000</v>
      </c>
      <c r="I156" s="3">
        <f>ROUND((G156-H156),5)</f>
        <v>-1000</v>
      </c>
      <c r="J156" s="4">
        <f>ROUND(IF(H156=0, IF(G156=0, 0, 1), G156/H156),5)</f>
        <v>0</v>
      </c>
    </row>
    <row r="157" spans="1:10" x14ac:dyDescent="0.25">
      <c r="A157" s="1"/>
      <c r="B157" s="1"/>
      <c r="C157" s="1"/>
      <c r="D157" s="1"/>
      <c r="E157" s="1"/>
      <c r="F157" s="1" t="s">
        <v>92</v>
      </c>
      <c r="G157" s="3">
        <v>0</v>
      </c>
      <c r="H157" s="3">
        <v>3000</v>
      </c>
      <c r="I157" s="3">
        <f>ROUND((G157-H157),5)</f>
        <v>-3000</v>
      </c>
      <c r="J157" s="4">
        <f>ROUND(IF(H157=0, IF(G157=0, 0, 1), G157/H157),5)</f>
        <v>0</v>
      </c>
    </row>
    <row r="158" spans="1:10" x14ac:dyDescent="0.25">
      <c r="A158" s="1"/>
      <c r="B158" s="1"/>
      <c r="C158" s="1"/>
      <c r="D158" s="1"/>
      <c r="E158" s="1"/>
      <c r="F158" s="1" t="s">
        <v>93</v>
      </c>
      <c r="G158" s="3">
        <v>0</v>
      </c>
      <c r="H158" s="3">
        <v>23000</v>
      </c>
      <c r="I158" s="3">
        <f>ROUND((G158-H158),5)</f>
        <v>-23000</v>
      </c>
      <c r="J158" s="4">
        <f>ROUND(IF(H158=0, IF(G158=0, 0, 1), G158/H158),5)</f>
        <v>0</v>
      </c>
    </row>
    <row r="159" spans="1:10" x14ac:dyDescent="0.25">
      <c r="A159" s="1"/>
      <c r="B159" s="1"/>
      <c r="C159" s="1"/>
      <c r="D159" s="1"/>
      <c r="E159" s="1"/>
      <c r="F159" s="1" t="s">
        <v>94</v>
      </c>
      <c r="G159" s="3">
        <v>0</v>
      </c>
      <c r="H159" s="3">
        <v>28000</v>
      </c>
      <c r="I159" s="3">
        <f>ROUND((G159-H159),5)</f>
        <v>-28000</v>
      </c>
      <c r="J159" s="4">
        <f>ROUND(IF(H159=0, IF(G159=0, 0, 1), G159/H159),5)</f>
        <v>0</v>
      </c>
    </row>
    <row r="160" spans="1:10" ht="15.75" thickBot="1" x14ac:dyDescent="0.3">
      <c r="A160" s="1"/>
      <c r="B160" s="1"/>
      <c r="C160" s="1"/>
      <c r="D160" s="1"/>
      <c r="E160" s="1"/>
      <c r="F160" s="1" t="s">
        <v>116</v>
      </c>
      <c r="G160" s="5">
        <v>0</v>
      </c>
      <c r="H160" s="5">
        <v>0</v>
      </c>
      <c r="I160" s="5">
        <f>ROUND((G160-H160),5)</f>
        <v>0</v>
      </c>
      <c r="J160" s="6">
        <f>ROUND(IF(H160=0, IF(G160=0, 0, 1), G160/H160),5)</f>
        <v>0</v>
      </c>
    </row>
    <row r="161" spans="1:10" x14ac:dyDescent="0.25">
      <c r="A161" s="1"/>
      <c r="B161" s="1"/>
      <c r="C161" s="1"/>
      <c r="D161" s="1"/>
      <c r="E161" s="1" t="s">
        <v>95</v>
      </c>
      <c r="F161" s="1"/>
      <c r="G161" s="3">
        <f>ROUND(SUM(G151:G160),5)</f>
        <v>0</v>
      </c>
      <c r="H161" s="3">
        <f>ROUND(SUM(H151:H160),5)</f>
        <v>63430</v>
      </c>
      <c r="I161" s="3">
        <f>ROUND((G161-H161),5)</f>
        <v>-63430</v>
      </c>
      <c r="J161" s="4">
        <f>ROUND(IF(H161=0, IF(G161=0, 0, 1), G161/H161),5)</f>
        <v>0</v>
      </c>
    </row>
    <row r="162" spans="1:10" x14ac:dyDescent="0.25">
      <c r="A162" s="1"/>
      <c r="B162" s="1"/>
      <c r="C162" s="1"/>
      <c r="D162" s="1"/>
      <c r="E162" s="1" t="s">
        <v>96</v>
      </c>
      <c r="F162" s="1"/>
      <c r="G162" s="3">
        <v>0</v>
      </c>
      <c r="H162" s="3">
        <v>0</v>
      </c>
      <c r="I162" s="3">
        <f>ROUND((G162-H162),5)</f>
        <v>0</v>
      </c>
      <c r="J162" s="4">
        <f>ROUND(IF(H162=0, IF(G162=0, 0, 1), G162/H162),5)</f>
        <v>0</v>
      </c>
    </row>
    <row r="163" spans="1:10" x14ac:dyDescent="0.25">
      <c r="A163" s="1"/>
      <c r="B163" s="1"/>
      <c r="C163" s="1"/>
      <c r="D163" s="1"/>
      <c r="E163" s="1" t="s">
        <v>97</v>
      </c>
      <c r="F163" s="1"/>
      <c r="G163" s="3"/>
      <c r="H163" s="3"/>
      <c r="I163" s="3"/>
      <c r="J163" s="4"/>
    </row>
    <row r="164" spans="1:10" x14ac:dyDescent="0.25">
      <c r="A164" s="1"/>
      <c r="B164" s="1"/>
      <c r="C164" s="1"/>
      <c r="D164" s="1"/>
      <c r="E164" s="1"/>
      <c r="F164" s="1" t="s">
        <v>98</v>
      </c>
      <c r="G164" s="3">
        <v>0</v>
      </c>
      <c r="H164" s="3">
        <v>1300</v>
      </c>
      <c r="I164" s="3">
        <f>ROUND((G164-H164),5)</f>
        <v>-1300</v>
      </c>
      <c r="J164" s="4">
        <f>ROUND(IF(H164=0, IF(G164=0, 0, 1), G164/H164),5)</f>
        <v>0</v>
      </c>
    </row>
    <row r="165" spans="1:10" x14ac:dyDescent="0.25">
      <c r="A165" s="1"/>
      <c r="B165" s="1"/>
      <c r="C165" s="1"/>
      <c r="D165" s="1"/>
      <c r="E165" s="1"/>
      <c r="F165" s="1" t="s">
        <v>99</v>
      </c>
      <c r="G165" s="3">
        <v>0</v>
      </c>
      <c r="H165" s="3">
        <v>500</v>
      </c>
      <c r="I165" s="3">
        <f>ROUND((G165-H165),5)</f>
        <v>-500</v>
      </c>
      <c r="J165" s="4">
        <f>ROUND(IF(H165=0, IF(G165=0, 0, 1), G165/H165),5)</f>
        <v>0</v>
      </c>
    </row>
    <row r="166" spans="1:10" x14ac:dyDescent="0.25">
      <c r="A166" s="1"/>
      <c r="B166" s="1"/>
      <c r="C166" s="1"/>
      <c r="D166" s="1"/>
      <c r="E166" s="1"/>
      <c r="F166" s="1" t="s">
        <v>100</v>
      </c>
      <c r="G166" s="3">
        <v>0</v>
      </c>
      <c r="H166" s="3">
        <v>675</v>
      </c>
      <c r="I166" s="3">
        <f>ROUND((G166-H166),5)</f>
        <v>-675</v>
      </c>
      <c r="J166" s="4">
        <f>ROUND(IF(H166=0, IF(G166=0, 0, 1), G166/H166),5)</f>
        <v>0</v>
      </c>
    </row>
    <row r="167" spans="1:10" x14ac:dyDescent="0.25">
      <c r="A167" s="1"/>
      <c r="B167" s="1"/>
      <c r="C167" s="1"/>
      <c r="D167" s="1"/>
      <c r="E167" s="1"/>
      <c r="F167" s="1" t="s">
        <v>101</v>
      </c>
      <c r="G167" s="3">
        <v>0</v>
      </c>
      <c r="H167" s="3">
        <v>3000</v>
      </c>
      <c r="I167" s="3">
        <f>ROUND((G167-H167),5)</f>
        <v>-3000</v>
      </c>
      <c r="J167" s="4">
        <f>ROUND(IF(H167=0, IF(G167=0, 0, 1), G167/H167),5)</f>
        <v>0</v>
      </c>
    </row>
    <row r="168" spans="1:10" ht="15.75" thickBot="1" x14ac:dyDescent="0.3">
      <c r="A168" s="1"/>
      <c r="B168" s="1"/>
      <c r="C168" s="1"/>
      <c r="D168" s="1"/>
      <c r="E168" s="1"/>
      <c r="F168" s="1" t="s">
        <v>115</v>
      </c>
      <c r="G168" s="3">
        <v>0</v>
      </c>
      <c r="H168" s="3">
        <v>0</v>
      </c>
      <c r="I168" s="3">
        <f>ROUND((G168-H168),5)</f>
        <v>0</v>
      </c>
      <c r="J168" s="4">
        <f>ROUND(IF(H168=0, IF(G168=0, 0, 1), G168/H168),5)</f>
        <v>0</v>
      </c>
    </row>
    <row r="169" spans="1:10" ht="15.75" thickBot="1" x14ac:dyDescent="0.3">
      <c r="A169" s="1"/>
      <c r="B169" s="1"/>
      <c r="C169" s="1"/>
      <c r="D169" s="1"/>
      <c r="E169" s="1" t="s">
        <v>102</v>
      </c>
      <c r="F169" s="1"/>
      <c r="G169" s="9">
        <f>ROUND(SUM(G163:G168),5)</f>
        <v>0</v>
      </c>
      <c r="H169" s="9">
        <f>ROUND(SUM(H163:H168),5)</f>
        <v>5475</v>
      </c>
      <c r="I169" s="9">
        <f>ROUND((G169-H169),5)</f>
        <v>-5475</v>
      </c>
      <c r="J169" s="10">
        <f>ROUND(IF(H169=0, IF(G169=0, 0, 1), G169/H169),5)</f>
        <v>0</v>
      </c>
    </row>
    <row r="170" spans="1:10" ht="15.75" thickBot="1" x14ac:dyDescent="0.3">
      <c r="A170" s="1"/>
      <c r="B170" s="1"/>
      <c r="C170" s="1"/>
      <c r="D170" s="1" t="s">
        <v>103</v>
      </c>
      <c r="E170" s="1"/>
      <c r="F170" s="1"/>
      <c r="G170" s="11">
        <f>ROUND(G58+G71+SUM(G77:G80)+G88+SUM(G95:G96)+G102+SUM(G110:G111)+SUM(G120:G121)+G130+SUM(G143:G150)+SUM(G161:G162)+G169,5)</f>
        <v>56670.42</v>
      </c>
      <c r="H170" s="11">
        <f>ROUND(H58+H71+SUM(H77:H80)+H88+SUM(H95:H96)+H102+SUM(H110:H111)+SUM(H120:H121)+H130+SUM(H143:H150)+SUM(H161:H162)+H169,5)</f>
        <v>238032</v>
      </c>
      <c r="I170" s="11">
        <f>ROUND((G170-H170),5)</f>
        <v>-181361.58</v>
      </c>
      <c r="J170" s="12">
        <f>ROUND(IF(H170=0, IF(G170=0, 0, 1), G170/H170),5)</f>
        <v>0.23808000000000001</v>
      </c>
    </row>
    <row r="171" spans="1:10" x14ac:dyDescent="0.25">
      <c r="A171" s="1"/>
      <c r="B171" s="1" t="s">
        <v>104</v>
      </c>
      <c r="C171" s="1"/>
      <c r="D171" s="1"/>
      <c r="E171" s="1"/>
      <c r="F171" s="1"/>
      <c r="G171" s="3">
        <f>ROUND(G4+G57-G170,5)</f>
        <v>-3278.9</v>
      </c>
      <c r="H171" s="3">
        <f>ROUND(H4+H57-H170,5)</f>
        <v>-35917</v>
      </c>
      <c r="I171" s="3">
        <f>ROUND((G171-H171),5)</f>
        <v>32638.1</v>
      </c>
      <c r="J171" s="4">
        <f>ROUND(IF(H171=0, IF(G171=0, 0, 1), G171/H171),5)</f>
        <v>9.1289999999999996E-2</v>
      </c>
    </row>
    <row r="172" spans="1:10" x14ac:dyDescent="0.25">
      <c r="A172" s="1"/>
      <c r="B172" s="1" t="s">
        <v>105</v>
      </c>
      <c r="C172" s="1"/>
      <c r="D172" s="1"/>
      <c r="E172" s="1"/>
      <c r="F172" s="1"/>
      <c r="G172" s="3"/>
      <c r="H172" s="3"/>
      <c r="I172" s="3"/>
      <c r="J172" s="4"/>
    </row>
    <row r="173" spans="1:10" x14ac:dyDescent="0.25">
      <c r="A173" s="1"/>
      <c r="B173" s="1"/>
      <c r="C173" s="1" t="s">
        <v>106</v>
      </c>
      <c r="D173" s="1"/>
      <c r="E173" s="1"/>
      <c r="F173" s="1"/>
      <c r="G173" s="3"/>
      <c r="H173" s="3"/>
      <c r="I173" s="3"/>
      <c r="J173" s="4"/>
    </row>
    <row r="174" spans="1:10" ht="15.75" thickBot="1" x14ac:dyDescent="0.3">
      <c r="A174" s="1"/>
      <c r="B174" s="1"/>
      <c r="C174" s="1"/>
      <c r="D174" s="1" t="s">
        <v>107</v>
      </c>
      <c r="E174" s="1"/>
      <c r="F174" s="1"/>
      <c r="G174" s="5">
        <v>0</v>
      </c>
      <c r="H174" s="5">
        <v>0</v>
      </c>
      <c r="I174" s="5">
        <f>ROUND((G174-H174),5)</f>
        <v>0</v>
      </c>
      <c r="J174" s="6">
        <f>ROUND(IF(H174=0, IF(G174=0, 0, 1), G174/H174),5)</f>
        <v>0</v>
      </c>
    </row>
    <row r="175" spans="1:10" x14ac:dyDescent="0.25">
      <c r="A175" s="1"/>
      <c r="B175" s="1"/>
      <c r="C175" s="1" t="s">
        <v>108</v>
      </c>
      <c r="D175" s="1"/>
      <c r="E175" s="1"/>
      <c r="F175" s="1"/>
      <c r="G175" s="3">
        <f>ROUND(SUM(G173:G174),5)</f>
        <v>0</v>
      </c>
      <c r="H175" s="3">
        <f>ROUND(SUM(H173:H174),5)</f>
        <v>0</v>
      </c>
      <c r="I175" s="3">
        <f>ROUND((G175-H175),5)</f>
        <v>0</v>
      </c>
      <c r="J175" s="4">
        <f>ROUND(IF(H175=0, IF(G175=0, 0, 1), G175/H175),5)</f>
        <v>0</v>
      </c>
    </row>
    <row r="176" spans="1:10" x14ac:dyDescent="0.25">
      <c r="A176" s="1"/>
      <c r="B176" s="1"/>
      <c r="C176" s="1" t="s">
        <v>114</v>
      </c>
      <c r="D176" s="1"/>
      <c r="E176" s="1"/>
      <c r="F176" s="1"/>
      <c r="G176" s="3"/>
      <c r="H176" s="3"/>
      <c r="I176" s="3"/>
      <c r="J176" s="4"/>
    </row>
    <row r="177" spans="1:10" x14ac:dyDescent="0.25">
      <c r="A177" s="1"/>
      <c r="B177" s="1"/>
      <c r="C177" s="1"/>
      <c r="D177" s="1" t="s">
        <v>113</v>
      </c>
      <c r="E177" s="1"/>
      <c r="F177" s="1"/>
      <c r="G177" s="3">
        <v>0</v>
      </c>
      <c r="H177" s="3">
        <v>0</v>
      </c>
      <c r="I177" s="3">
        <f>ROUND((G177-H177),5)</f>
        <v>0</v>
      </c>
      <c r="J177" s="4">
        <f>ROUND(IF(H177=0, IF(G177=0, 0, 1), G177/H177),5)</f>
        <v>0</v>
      </c>
    </row>
    <row r="178" spans="1:10" ht="15.75" thickBot="1" x14ac:dyDescent="0.3">
      <c r="A178" s="1"/>
      <c r="B178" s="1"/>
      <c r="C178" s="1"/>
      <c r="D178" s="1" t="s">
        <v>112</v>
      </c>
      <c r="E178" s="1"/>
      <c r="F178" s="1"/>
      <c r="G178" s="3">
        <v>0</v>
      </c>
      <c r="H178" s="3">
        <v>0</v>
      </c>
      <c r="I178" s="3">
        <f>ROUND((G178-H178),5)</f>
        <v>0</v>
      </c>
      <c r="J178" s="4">
        <f>ROUND(IF(H178=0, IF(G178=0, 0, 1), G178/H178),5)</f>
        <v>0</v>
      </c>
    </row>
    <row r="179" spans="1:10" ht="15.75" thickBot="1" x14ac:dyDescent="0.3">
      <c r="A179" s="1"/>
      <c r="B179" s="1"/>
      <c r="C179" s="1" t="s">
        <v>111</v>
      </c>
      <c r="D179" s="1"/>
      <c r="E179" s="1"/>
      <c r="F179" s="1"/>
      <c r="G179" s="9">
        <f>ROUND(SUM(G176:G178),5)</f>
        <v>0</v>
      </c>
      <c r="H179" s="9">
        <f>ROUND(SUM(H176:H178),5)</f>
        <v>0</v>
      </c>
      <c r="I179" s="9">
        <f>ROUND((G179-H179),5)</f>
        <v>0</v>
      </c>
      <c r="J179" s="10">
        <f>ROUND(IF(H179=0, IF(G179=0, 0, 1), G179/H179),5)</f>
        <v>0</v>
      </c>
    </row>
    <row r="180" spans="1:10" ht="15.75" thickBot="1" x14ac:dyDescent="0.3">
      <c r="A180" s="1"/>
      <c r="B180" s="1" t="s">
        <v>109</v>
      </c>
      <c r="C180" s="1"/>
      <c r="D180" s="1"/>
      <c r="E180" s="1"/>
      <c r="F180" s="1"/>
      <c r="G180" s="9">
        <f>ROUND(G172+G175-G179,5)</f>
        <v>0</v>
      </c>
      <c r="H180" s="9">
        <f>ROUND(H172+H175-H179,5)</f>
        <v>0</v>
      </c>
      <c r="I180" s="9">
        <f>ROUND((G180-H180),5)</f>
        <v>0</v>
      </c>
      <c r="J180" s="10">
        <f>ROUND(IF(H180=0, IF(G180=0, 0, 1), G180/H180),5)</f>
        <v>0</v>
      </c>
    </row>
    <row r="181" spans="1:10" s="15" customFormat="1" ht="12" thickBot="1" x14ac:dyDescent="0.25">
      <c r="A181" s="1" t="s">
        <v>110</v>
      </c>
      <c r="B181" s="1"/>
      <c r="C181" s="1"/>
      <c r="D181" s="1"/>
      <c r="E181" s="1"/>
      <c r="F181" s="1"/>
      <c r="G181" s="13">
        <f>ROUND(G171+G180,5)</f>
        <v>-3278.9</v>
      </c>
      <c r="H181" s="13">
        <f>ROUND(H171+H180,5)</f>
        <v>-35917</v>
      </c>
      <c r="I181" s="13">
        <f>ROUND((G181-H181),5)</f>
        <v>32638.1</v>
      </c>
      <c r="J181" s="14">
        <f>ROUND(IF(H181=0, IF(G181=0, 0, 1), G181/H181),5)</f>
        <v>9.1289999999999996E-2</v>
      </c>
    </row>
    <row r="182" spans="1:10" ht="15.75" thickTop="1" x14ac:dyDescent="0.25"/>
  </sheetData>
  <mergeCells count="1">
    <mergeCell ref="A1:J1"/>
  </mergeCells>
  <printOptions horizontalCentered="1"/>
  <pageMargins left="0" right="0" top="0.75" bottom="0.75" header="0.25" footer="0.25"/>
  <pageSetup scale="77" fitToHeight="0" orientation="portrait" r:id="rId1"/>
  <headerFooter>
    <oddHeader>&amp;L&amp;"Arial,Bold"&amp;8 2:07 PM
&amp;"Arial,Bold"&amp;8 04/12/21
&amp;"Arial,Bold"&amp;8 Cash Basis&amp;C&amp;"Arial,Bold"&amp;12 United States Swimming, Inc. of Maine
&amp;"Arial,Bold"&amp;14 Profit &amp;&amp; Loss Budget vs. Actual
&amp;"Arial,Bold"&amp;10 September 1, 2020 through April 12,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FDD88-6F2E-45A2-A111-394B8E58A091}">
  <sheetPr codeName="Sheet1"/>
  <dimension ref="A1:K113"/>
  <sheetViews>
    <sheetView workbookViewId="0">
      <pane xSplit="6" ySplit="3" topLeftCell="G4" activePane="bottomRight" state="frozenSplit"/>
      <selection pane="topRight" activeCell="G1" sqref="G1"/>
      <selection pane="bottomLeft" activeCell="A3" sqref="A3"/>
      <selection pane="bottomRight" sqref="A1:K1"/>
    </sheetView>
  </sheetViews>
  <sheetFormatPr defaultRowHeight="15" x14ac:dyDescent="0.25"/>
  <cols>
    <col min="1" max="5" width="3" style="19" customWidth="1"/>
    <col min="6" max="6" width="28" style="19" customWidth="1"/>
    <col min="7" max="7" width="13.42578125" style="20" bestFit="1" customWidth="1"/>
    <col min="8" max="8" width="8.7109375" style="20" bestFit="1" customWidth="1"/>
    <col min="9" max="9" width="12" style="20" bestFit="1" customWidth="1"/>
    <col min="10" max="10" width="10.28515625" style="20" bestFit="1" customWidth="1"/>
  </cols>
  <sheetData>
    <row r="1" spans="1:11" ht="49.5" customHeight="1" x14ac:dyDescent="0.25">
      <c r="A1" s="22" t="s">
        <v>181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thickBot="1" x14ac:dyDescent="0.3">
      <c r="A2" s="1"/>
      <c r="B2" s="1"/>
      <c r="C2" s="1"/>
      <c r="D2" s="1"/>
      <c r="E2" s="1"/>
      <c r="F2" s="1"/>
      <c r="G2" s="2"/>
      <c r="H2" s="2"/>
      <c r="I2" s="2"/>
      <c r="J2" s="2"/>
    </row>
    <row r="3" spans="1:11" s="18" customFormat="1" ht="16.5" thickTop="1" thickBot="1" x14ac:dyDescent="0.3">
      <c r="A3" s="16"/>
      <c r="B3" s="16"/>
      <c r="C3" s="16"/>
      <c r="D3" s="16"/>
      <c r="E3" s="16"/>
      <c r="F3" s="16"/>
      <c r="G3" s="17" t="s">
        <v>0</v>
      </c>
      <c r="H3" s="17" t="s">
        <v>1</v>
      </c>
      <c r="I3" s="17" t="s">
        <v>2</v>
      </c>
      <c r="J3" s="17" t="s">
        <v>3</v>
      </c>
    </row>
    <row r="4" spans="1:11" ht="15.75" thickTop="1" x14ac:dyDescent="0.25">
      <c r="A4" s="1"/>
      <c r="B4" s="1" t="s">
        <v>4</v>
      </c>
      <c r="C4" s="1"/>
      <c r="D4" s="1"/>
      <c r="E4" s="1"/>
      <c r="F4" s="1"/>
      <c r="G4" s="3"/>
      <c r="H4" s="3"/>
      <c r="I4" s="3"/>
      <c r="J4" s="4"/>
    </row>
    <row r="5" spans="1:11" x14ac:dyDescent="0.25">
      <c r="A5" s="1"/>
      <c r="B5" s="1"/>
      <c r="C5" s="1"/>
      <c r="D5" s="1" t="s">
        <v>5</v>
      </c>
      <c r="E5" s="1"/>
      <c r="F5" s="1"/>
      <c r="G5" s="3"/>
      <c r="H5" s="3"/>
      <c r="I5" s="3"/>
      <c r="J5" s="4"/>
    </row>
    <row r="6" spans="1:11" x14ac:dyDescent="0.25">
      <c r="A6" s="1"/>
      <c r="B6" s="1"/>
      <c r="C6" s="1"/>
      <c r="D6" s="1"/>
      <c r="E6" s="1" t="s">
        <v>6</v>
      </c>
      <c r="F6" s="1"/>
      <c r="G6" s="3"/>
      <c r="H6" s="3"/>
      <c r="I6" s="3"/>
      <c r="J6" s="4"/>
    </row>
    <row r="7" spans="1:11" x14ac:dyDescent="0.25">
      <c r="A7" s="1"/>
      <c r="B7" s="1"/>
      <c r="C7" s="1"/>
      <c r="D7" s="1"/>
      <c r="E7" s="1"/>
      <c r="F7" s="1" t="s">
        <v>7</v>
      </c>
      <c r="G7" s="3">
        <v>0</v>
      </c>
      <c r="H7" s="3">
        <v>1000</v>
      </c>
      <c r="I7" s="3">
        <f t="shared" ref="I7:I14" si="0">ROUND((G7-H7),5)</f>
        <v>-1000</v>
      </c>
      <c r="J7" s="4">
        <f t="shared" ref="J7:J14" si="1">ROUND(IF(H7=0, IF(G7=0, 0, 1), G7/H7),5)</f>
        <v>0</v>
      </c>
    </row>
    <row r="8" spans="1:11" x14ac:dyDescent="0.25">
      <c r="A8" s="1"/>
      <c r="B8" s="1"/>
      <c r="C8" s="1"/>
      <c r="D8" s="1"/>
      <c r="E8" s="1"/>
      <c r="F8" s="1" t="s">
        <v>8</v>
      </c>
      <c r="G8" s="3">
        <v>0</v>
      </c>
      <c r="H8" s="3">
        <v>24600</v>
      </c>
      <c r="I8" s="3">
        <f t="shared" si="0"/>
        <v>-24600</v>
      </c>
      <c r="J8" s="4">
        <f t="shared" si="1"/>
        <v>0</v>
      </c>
    </row>
    <row r="9" spans="1:11" x14ac:dyDescent="0.25">
      <c r="A9" s="1"/>
      <c r="B9" s="1"/>
      <c r="C9" s="1"/>
      <c r="D9" s="1"/>
      <c r="E9" s="1"/>
      <c r="F9" s="1" t="s">
        <v>9</v>
      </c>
      <c r="G9" s="3">
        <v>20</v>
      </c>
      <c r="H9" s="3">
        <v>39290</v>
      </c>
      <c r="I9" s="3">
        <f t="shared" si="0"/>
        <v>-39270</v>
      </c>
      <c r="J9" s="4">
        <f t="shared" si="1"/>
        <v>5.1000000000000004E-4</v>
      </c>
    </row>
    <row r="10" spans="1:11" x14ac:dyDescent="0.25">
      <c r="A10" s="1"/>
      <c r="B10" s="1"/>
      <c r="C10" s="1"/>
      <c r="D10" s="1"/>
      <c r="E10" s="1"/>
      <c r="F10" s="1" t="s">
        <v>10</v>
      </c>
      <c r="G10" s="3">
        <v>0</v>
      </c>
      <c r="H10" s="3">
        <v>7000</v>
      </c>
      <c r="I10" s="3">
        <f t="shared" si="0"/>
        <v>-7000</v>
      </c>
      <c r="J10" s="4">
        <f t="shared" si="1"/>
        <v>0</v>
      </c>
    </row>
    <row r="11" spans="1:11" x14ac:dyDescent="0.25">
      <c r="A11" s="1"/>
      <c r="B11" s="1"/>
      <c r="C11" s="1"/>
      <c r="D11" s="1"/>
      <c r="E11" s="1"/>
      <c r="F11" s="1" t="s">
        <v>11</v>
      </c>
      <c r="G11" s="3">
        <v>0</v>
      </c>
      <c r="H11" s="3">
        <v>4000</v>
      </c>
      <c r="I11" s="3">
        <f t="shared" si="0"/>
        <v>-4000</v>
      </c>
      <c r="J11" s="4">
        <f t="shared" si="1"/>
        <v>0</v>
      </c>
    </row>
    <row r="12" spans="1:11" x14ac:dyDescent="0.25">
      <c r="A12" s="1"/>
      <c r="B12" s="1"/>
      <c r="C12" s="1"/>
      <c r="D12" s="1"/>
      <c r="E12" s="1"/>
      <c r="F12" s="1" t="s">
        <v>12</v>
      </c>
      <c r="G12" s="3">
        <v>0</v>
      </c>
      <c r="H12" s="3">
        <v>3000</v>
      </c>
      <c r="I12" s="3">
        <f t="shared" si="0"/>
        <v>-3000</v>
      </c>
      <c r="J12" s="4">
        <f t="shared" si="1"/>
        <v>0</v>
      </c>
    </row>
    <row r="13" spans="1:11" ht="15.75" thickBot="1" x14ac:dyDescent="0.3">
      <c r="A13" s="1"/>
      <c r="B13" s="1"/>
      <c r="C13" s="1"/>
      <c r="D13" s="1"/>
      <c r="E13" s="1"/>
      <c r="F13" s="1" t="s">
        <v>13</v>
      </c>
      <c r="G13" s="5">
        <v>2909</v>
      </c>
      <c r="H13" s="5">
        <v>22175</v>
      </c>
      <c r="I13" s="5">
        <f t="shared" si="0"/>
        <v>-19266</v>
      </c>
      <c r="J13" s="6">
        <f t="shared" si="1"/>
        <v>0.13117999999999999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3">
        <f>ROUND(SUM(G6:G13),5)</f>
        <v>2929</v>
      </c>
      <c r="H14" s="3">
        <f>ROUND(SUM(H6:H13),5)</f>
        <v>101065</v>
      </c>
      <c r="I14" s="3">
        <f t="shared" si="0"/>
        <v>-98136</v>
      </c>
      <c r="J14" s="4">
        <f t="shared" si="1"/>
        <v>2.8979999999999999E-2</v>
      </c>
    </row>
    <row r="15" spans="1:11" x14ac:dyDescent="0.25">
      <c r="A15" s="1"/>
      <c r="B15" s="1"/>
      <c r="C15" s="1"/>
      <c r="D15" s="1"/>
      <c r="E15" s="1" t="s">
        <v>15</v>
      </c>
      <c r="F15" s="1"/>
      <c r="G15" s="3"/>
      <c r="H15" s="3"/>
      <c r="I15" s="3"/>
      <c r="J15" s="4"/>
    </row>
    <row r="16" spans="1:11" x14ac:dyDescent="0.25">
      <c r="A16" s="1"/>
      <c r="B16" s="1"/>
      <c r="C16" s="1"/>
      <c r="D16" s="1"/>
      <c r="E16" s="1"/>
      <c r="F16" s="1" t="s">
        <v>16</v>
      </c>
      <c r="G16" s="3">
        <v>0</v>
      </c>
      <c r="H16" s="3">
        <v>2500</v>
      </c>
      <c r="I16" s="3">
        <f t="shared" ref="I16:I22" si="2">ROUND((G16-H16),5)</f>
        <v>-2500</v>
      </c>
      <c r="J16" s="4">
        <f t="shared" ref="J16:J22" si="3">ROUND(IF(H16=0, IF(G16=0, 0, 1), G16/H16),5)</f>
        <v>0</v>
      </c>
    </row>
    <row r="17" spans="1:10" x14ac:dyDescent="0.25">
      <c r="A17" s="1"/>
      <c r="B17" s="1"/>
      <c r="C17" s="1"/>
      <c r="D17" s="1"/>
      <c r="E17" s="1"/>
      <c r="F17" s="1" t="s">
        <v>17</v>
      </c>
      <c r="G17" s="3">
        <v>0</v>
      </c>
      <c r="H17" s="3">
        <v>5000</v>
      </c>
      <c r="I17" s="3">
        <f t="shared" si="2"/>
        <v>-5000</v>
      </c>
      <c r="J17" s="4">
        <f t="shared" si="3"/>
        <v>0</v>
      </c>
    </row>
    <row r="18" spans="1:10" x14ac:dyDescent="0.25">
      <c r="A18" s="1"/>
      <c r="B18" s="1"/>
      <c r="C18" s="1"/>
      <c r="D18" s="1"/>
      <c r="E18" s="1"/>
      <c r="F18" s="1" t="s">
        <v>18</v>
      </c>
      <c r="G18" s="3">
        <v>0</v>
      </c>
      <c r="H18" s="3">
        <v>0</v>
      </c>
      <c r="I18" s="3">
        <f t="shared" si="2"/>
        <v>0</v>
      </c>
      <c r="J18" s="4">
        <f t="shared" si="3"/>
        <v>0</v>
      </c>
    </row>
    <row r="19" spans="1:10" x14ac:dyDescent="0.25">
      <c r="A19" s="1"/>
      <c r="B19" s="1"/>
      <c r="C19" s="1"/>
      <c r="D19" s="1"/>
      <c r="E19" s="1"/>
      <c r="F19" s="1" t="s">
        <v>19</v>
      </c>
      <c r="G19" s="3">
        <v>0</v>
      </c>
      <c r="H19" s="3">
        <v>0</v>
      </c>
      <c r="I19" s="3">
        <f t="shared" si="2"/>
        <v>0</v>
      </c>
      <c r="J19" s="4">
        <f t="shared" si="3"/>
        <v>0</v>
      </c>
    </row>
    <row r="20" spans="1:10" x14ac:dyDescent="0.25">
      <c r="A20" s="1"/>
      <c r="B20" s="1"/>
      <c r="C20" s="1"/>
      <c r="D20" s="1"/>
      <c r="E20" s="1"/>
      <c r="F20" s="1" t="s">
        <v>20</v>
      </c>
      <c r="G20" s="3">
        <v>0</v>
      </c>
      <c r="H20" s="3">
        <v>650</v>
      </c>
      <c r="I20" s="3">
        <f t="shared" si="2"/>
        <v>-650</v>
      </c>
      <c r="J20" s="4">
        <f t="shared" si="3"/>
        <v>0</v>
      </c>
    </row>
    <row r="21" spans="1:10" ht="15.75" thickBot="1" x14ac:dyDescent="0.3">
      <c r="A21" s="1"/>
      <c r="B21" s="1"/>
      <c r="C21" s="1"/>
      <c r="D21" s="1"/>
      <c r="E21" s="1"/>
      <c r="F21" s="1" t="s">
        <v>21</v>
      </c>
      <c r="G21" s="5">
        <v>0</v>
      </c>
      <c r="H21" s="5">
        <v>0</v>
      </c>
      <c r="I21" s="5">
        <f t="shared" si="2"/>
        <v>0</v>
      </c>
      <c r="J21" s="6">
        <f t="shared" si="3"/>
        <v>0</v>
      </c>
    </row>
    <row r="22" spans="1:10" x14ac:dyDescent="0.25">
      <c r="A22" s="1"/>
      <c r="B22" s="1"/>
      <c r="C22" s="1"/>
      <c r="D22" s="1"/>
      <c r="E22" s="1" t="s">
        <v>22</v>
      </c>
      <c r="F22" s="1"/>
      <c r="G22" s="3">
        <f>ROUND(SUM(G15:G21),5)</f>
        <v>0</v>
      </c>
      <c r="H22" s="3">
        <f>ROUND(SUM(H15:H21),5)</f>
        <v>8150</v>
      </c>
      <c r="I22" s="3">
        <f t="shared" si="2"/>
        <v>-8150</v>
      </c>
      <c r="J22" s="4">
        <f t="shared" si="3"/>
        <v>0</v>
      </c>
    </row>
    <row r="23" spans="1:10" x14ac:dyDescent="0.25">
      <c r="A23" s="1"/>
      <c r="B23" s="1"/>
      <c r="C23" s="1"/>
      <c r="D23" s="1"/>
      <c r="E23" s="1" t="s">
        <v>23</v>
      </c>
      <c r="F23" s="1"/>
      <c r="G23" s="3"/>
      <c r="H23" s="3"/>
      <c r="I23" s="3"/>
      <c r="J23" s="4"/>
    </row>
    <row r="24" spans="1:10" ht="15.75" thickBot="1" x14ac:dyDescent="0.3">
      <c r="A24" s="1"/>
      <c r="B24" s="1"/>
      <c r="C24" s="1"/>
      <c r="D24" s="1"/>
      <c r="E24" s="1"/>
      <c r="F24" s="1" t="s">
        <v>24</v>
      </c>
      <c r="G24" s="5">
        <v>197.02</v>
      </c>
      <c r="H24" s="5">
        <v>1250</v>
      </c>
      <c r="I24" s="5">
        <f>ROUND((G24-H24),5)</f>
        <v>-1052.98</v>
      </c>
      <c r="J24" s="6">
        <f>ROUND(IF(H24=0, IF(G24=0, 0, 1), G24/H24),5)</f>
        <v>0.15762000000000001</v>
      </c>
    </row>
    <row r="25" spans="1:10" x14ac:dyDescent="0.25">
      <c r="A25" s="1"/>
      <c r="B25" s="1"/>
      <c r="C25" s="1"/>
      <c r="D25" s="1"/>
      <c r="E25" s="1" t="s">
        <v>25</v>
      </c>
      <c r="F25" s="1"/>
      <c r="G25" s="3">
        <f>ROUND(SUM(G23:G24),5)</f>
        <v>197.02</v>
      </c>
      <c r="H25" s="3">
        <f>ROUND(SUM(H23:H24),5)</f>
        <v>1250</v>
      </c>
      <c r="I25" s="3">
        <f>ROUND((G25-H25),5)</f>
        <v>-1052.98</v>
      </c>
      <c r="J25" s="4">
        <f>ROUND(IF(H25=0, IF(G25=0, 0, 1), G25/H25),5)</f>
        <v>0.15762000000000001</v>
      </c>
    </row>
    <row r="26" spans="1:10" x14ac:dyDescent="0.25">
      <c r="A26" s="1"/>
      <c r="B26" s="1"/>
      <c r="C26" s="1"/>
      <c r="D26" s="1"/>
      <c r="E26" s="1" t="s">
        <v>26</v>
      </c>
      <c r="F26" s="1"/>
      <c r="G26" s="3"/>
      <c r="H26" s="3"/>
      <c r="I26" s="3"/>
      <c r="J26" s="4"/>
    </row>
    <row r="27" spans="1:10" x14ac:dyDescent="0.25">
      <c r="A27" s="1"/>
      <c r="B27" s="1"/>
      <c r="C27" s="1"/>
      <c r="D27" s="1"/>
      <c r="E27" s="1"/>
      <c r="F27" s="1" t="s">
        <v>27</v>
      </c>
      <c r="G27" s="3">
        <v>47018</v>
      </c>
      <c r="H27" s="3">
        <v>85000</v>
      </c>
      <c r="I27" s="3">
        <f t="shared" ref="I27:I34" si="4">ROUND((G27-H27),5)</f>
        <v>-37982</v>
      </c>
      <c r="J27" s="4">
        <f t="shared" ref="J27:J34" si="5">ROUND(IF(H27=0, IF(G27=0, 0, 1), G27/H27),5)</f>
        <v>0.55315000000000003</v>
      </c>
    </row>
    <row r="28" spans="1:10" x14ac:dyDescent="0.25">
      <c r="A28" s="1"/>
      <c r="B28" s="1"/>
      <c r="C28" s="1"/>
      <c r="D28" s="1"/>
      <c r="E28" s="1"/>
      <c r="F28" s="1" t="s">
        <v>28</v>
      </c>
      <c r="G28" s="3">
        <v>-17</v>
      </c>
      <c r="H28" s="3">
        <v>2450</v>
      </c>
      <c r="I28" s="3">
        <f t="shared" si="4"/>
        <v>-2467</v>
      </c>
      <c r="J28" s="4">
        <f t="shared" si="5"/>
        <v>-6.94E-3</v>
      </c>
    </row>
    <row r="29" spans="1:10" x14ac:dyDescent="0.25">
      <c r="A29" s="1"/>
      <c r="B29" s="1"/>
      <c r="C29" s="1"/>
      <c r="D29" s="1"/>
      <c r="E29" s="1"/>
      <c r="F29" s="1" t="s">
        <v>29</v>
      </c>
      <c r="G29" s="3">
        <v>0</v>
      </c>
      <c r="H29" s="3">
        <v>4000</v>
      </c>
      <c r="I29" s="3">
        <f t="shared" si="4"/>
        <v>-4000</v>
      </c>
      <c r="J29" s="4">
        <f t="shared" si="5"/>
        <v>0</v>
      </c>
    </row>
    <row r="30" spans="1:10" x14ac:dyDescent="0.25">
      <c r="A30" s="1"/>
      <c r="B30" s="1"/>
      <c r="C30" s="1"/>
      <c r="D30" s="1"/>
      <c r="E30" s="1"/>
      <c r="F30" s="1" t="s">
        <v>30</v>
      </c>
      <c r="G30" s="3">
        <v>33.5</v>
      </c>
      <c r="H30" s="3">
        <v>100</v>
      </c>
      <c r="I30" s="3">
        <f t="shared" si="4"/>
        <v>-66.5</v>
      </c>
      <c r="J30" s="4">
        <f t="shared" si="5"/>
        <v>0.33500000000000002</v>
      </c>
    </row>
    <row r="31" spans="1:10" ht="15.75" thickBot="1" x14ac:dyDescent="0.3">
      <c r="A31" s="1"/>
      <c r="B31" s="1"/>
      <c r="C31" s="1"/>
      <c r="D31" s="1"/>
      <c r="E31" s="1"/>
      <c r="F31" s="1" t="s">
        <v>31</v>
      </c>
      <c r="G31" s="7">
        <v>3231</v>
      </c>
      <c r="H31" s="7">
        <v>100</v>
      </c>
      <c r="I31" s="7">
        <f t="shared" si="4"/>
        <v>3131</v>
      </c>
      <c r="J31" s="8">
        <f t="shared" si="5"/>
        <v>32.31</v>
      </c>
    </row>
    <row r="32" spans="1:10" ht="15.75" thickBot="1" x14ac:dyDescent="0.3">
      <c r="A32" s="1"/>
      <c r="B32" s="1"/>
      <c r="C32" s="1"/>
      <c r="D32" s="1"/>
      <c r="E32" s="1" t="s">
        <v>32</v>
      </c>
      <c r="F32" s="1"/>
      <c r="G32" s="9">
        <f>ROUND(SUM(G26:G31),5)</f>
        <v>50265.5</v>
      </c>
      <c r="H32" s="9">
        <f>ROUND(SUM(H26:H31),5)</f>
        <v>91650</v>
      </c>
      <c r="I32" s="9">
        <f t="shared" si="4"/>
        <v>-41384.5</v>
      </c>
      <c r="J32" s="10">
        <f t="shared" si="5"/>
        <v>0.54844999999999999</v>
      </c>
    </row>
    <row r="33" spans="1:10" ht="15.75" thickBot="1" x14ac:dyDescent="0.3">
      <c r="A33" s="1"/>
      <c r="B33" s="1"/>
      <c r="C33" s="1"/>
      <c r="D33" s="1" t="s">
        <v>33</v>
      </c>
      <c r="E33" s="1"/>
      <c r="F33" s="1"/>
      <c r="G33" s="11">
        <f>ROUND(G5+G14+G22+G25+G32,5)</f>
        <v>53391.519999999997</v>
      </c>
      <c r="H33" s="11">
        <f>ROUND(H5+H14+H22+H25+H32,5)</f>
        <v>202115</v>
      </c>
      <c r="I33" s="11">
        <f t="shared" si="4"/>
        <v>-148723.48000000001</v>
      </c>
      <c r="J33" s="12">
        <f t="shared" si="5"/>
        <v>0.26416000000000001</v>
      </c>
    </row>
    <row r="34" spans="1:10" x14ac:dyDescent="0.25">
      <c r="A34" s="1"/>
      <c r="B34" s="1"/>
      <c r="C34" s="1" t="s">
        <v>34</v>
      </c>
      <c r="D34" s="1"/>
      <c r="E34" s="1"/>
      <c r="F34" s="1"/>
      <c r="G34" s="3">
        <f>G33</f>
        <v>53391.519999999997</v>
      </c>
      <c r="H34" s="3">
        <f>H33</f>
        <v>202115</v>
      </c>
      <c r="I34" s="3">
        <f t="shared" si="4"/>
        <v>-148723.48000000001</v>
      </c>
      <c r="J34" s="4">
        <f t="shared" si="5"/>
        <v>0.26416000000000001</v>
      </c>
    </row>
    <row r="35" spans="1:10" x14ac:dyDescent="0.25">
      <c r="A35" s="1"/>
      <c r="B35" s="1"/>
      <c r="C35" s="1"/>
      <c r="D35" s="1" t="s">
        <v>35</v>
      </c>
      <c r="E35" s="1"/>
      <c r="F35" s="1"/>
      <c r="G35" s="3"/>
      <c r="H35" s="3"/>
      <c r="I35" s="3"/>
      <c r="J35" s="4"/>
    </row>
    <row r="36" spans="1:10" x14ac:dyDescent="0.25">
      <c r="A36" s="1"/>
      <c r="B36" s="1"/>
      <c r="C36" s="1"/>
      <c r="D36" s="1"/>
      <c r="E36" s="1" t="s">
        <v>36</v>
      </c>
      <c r="F36" s="1"/>
      <c r="G36" s="3"/>
      <c r="H36" s="3"/>
      <c r="I36" s="3"/>
      <c r="J36" s="4"/>
    </row>
    <row r="37" spans="1:10" x14ac:dyDescent="0.25">
      <c r="A37" s="1"/>
      <c r="B37" s="1"/>
      <c r="C37" s="1"/>
      <c r="D37" s="1"/>
      <c r="E37" s="1"/>
      <c r="F37" s="1" t="s">
        <v>37</v>
      </c>
      <c r="G37" s="3">
        <v>0</v>
      </c>
      <c r="H37" s="3">
        <v>750</v>
      </c>
      <c r="I37" s="3">
        <f t="shared" ref="I37:I46" si="6">ROUND((G37-H37),5)</f>
        <v>-750</v>
      </c>
      <c r="J37" s="4">
        <f t="shared" ref="J37:J46" si="7">ROUND(IF(H37=0, IF(G37=0, 0, 1), G37/H37),5)</f>
        <v>0</v>
      </c>
    </row>
    <row r="38" spans="1:10" x14ac:dyDescent="0.25">
      <c r="A38" s="1"/>
      <c r="B38" s="1"/>
      <c r="C38" s="1"/>
      <c r="D38" s="1"/>
      <c r="E38" s="1"/>
      <c r="F38" s="1" t="s">
        <v>38</v>
      </c>
      <c r="G38" s="3">
        <v>0</v>
      </c>
      <c r="H38" s="3">
        <v>250</v>
      </c>
      <c r="I38" s="3">
        <f t="shared" si="6"/>
        <v>-250</v>
      </c>
      <c r="J38" s="4">
        <f t="shared" si="7"/>
        <v>0</v>
      </c>
    </row>
    <row r="39" spans="1:10" x14ac:dyDescent="0.25">
      <c r="A39" s="1"/>
      <c r="B39" s="1"/>
      <c r="C39" s="1"/>
      <c r="D39" s="1"/>
      <c r="E39" s="1"/>
      <c r="F39" s="1" t="s">
        <v>39</v>
      </c>
      <c r="G39" s="3">
        <v>0</v>
      </c>
      <c r="H39" s="3">
        <v>500</v>
      </c>
      <c r="I39" s="3">
        <f t="shared" si="6"/>
        <v>-500</v>
      </c>
      <c r="J39" s="4">
        <f t="shared" si="7"/>
        <v>0</v>
      </c>
    </row>
    <row r="40" spans="1:10" x14ac:dyDescent="0.25">
      <c r="A40" s="1"/>
      <c r="B40" s="1"/>
      <c r="C40" s="1"/>
      <c r="D40" s="1"/>
      <c r="E40" s="1"/>
      <c r="F40" s="1" t="s">
        <v>40</v>
      </c>
      <c r="G40" s="3">
        <v>0</v>
      </c>
      <c r="H40" s="3">
        <v>1500</v>
      </c>
      <c r="I40" s="3">
        <f t="shared" si="6"/>
        <v>-1500</v>
      </c>
      <c r="J40" s="4">
        <f t="shared" si="7"/>
        <v>0</v>
      </c>
    </row>
    <row r="41" spans="1:10" x14ac:dyDescent="0.25">
      <c r="A41" s="1"/>
      <c r="B41" s="1"/>
      <c r="C41" s="1"/>
      <c r="D41" s="1"/>
      <c r="E41" s="1"/>
      <c r="F41" s="1" t="s">
        <v>41</v>
      </c>
      <c r="G41" s="3">
        <v>0</v>
      </c>
      <c r="H41" s="3">
        <v>1500</v>
      </c>
      <c r="I41" s="3">
        <f t="shared" si="6"/>
        <v>-1500</v>
      </c>
      <c r="J41" s="4">
        <f t="shared" si="7"/>
        <v>0</v>
      </c>
    </row>
    <row r="42" spans="1:10" x14ac:dyDescent="0.25">
      <c r="A42" s="1"/>
      <c r="B42" s="1"/>
      <c r="C42" s="1"/>
      <c r="D42" s="1"/>
      <c r="E42" s="1"/>
      <c r="F42" s="1" t="s">
        <v>42</v>
      </c>
      <c r="G42" s="3">
        <v>450</v>
      </c>
      <c r="H42" s="3">
        <v>1000</v>
      </c>
      <c r="I42" s="3">
        <f t="shared" si="6"/>
        <v>-550</v>
      </c>
      <c r="J42" s="4">
        <f t="shared" si="7"/>
        <v>0.45</v>
      </c>
    </row>
    <row r="43" spans="1:10" x14ac:dyDescent="0.25">
      <c r="A43" s="1"/>
      <c r="B43" s="1"/>
      <c r="C43" s="1"/>
      <c r="D43" s="1"/>
      <c r="E43" s="1"/>
      <c r="F43" s="1" t="s">
        <v>43</v>
      </c>
      <c r="G43" s="3">
        <v>450</v>
      </c>
      <c r="H43" s="3">
        <v>1000</v>
      </c>
      <c r="I43" s="3">
        <f t="shared" si="6"/>
        <v>-550</v>
      </c>
      <c r="J43" s="4">
        <f t="shared" si="7"/>
        <v>0.45</v>
      </c>
    </row>
    <row r="44" spans="1:10" x14ac:dyDescent="0.25">
      <c r="A44" s="1"/>
      <c r="B44" s="1"/>
      <c r="C44" s="1"/>
      <c r="D44" s="1"/>
      <c r="E44" s="1"/>
      <c r="F44" s="1" t="s">
        <v>44</v>
      </c>
      <c r="G44" s="3">
        <v>0</v>
      </c>
      <c r="H44" s="3">
        <v>1000</v>
      </c>
      <c r="I44" s="3">
        <f t="shared" si="6"/>
        <v>-1000</v>
      </c>
      <c r="J44" s="4">
        <f t="shared" si="7"/>
        <v>0</v>
      </c>
    </row>
    <row r="45" spans="1:10" ht="15.75" thickBot="1" x14ac:dyDescent="0.3">
      <c r="A45" s="1"/>
      <c r="B45" s="1"/>
      <c r="C45" s="1"/>
      <c r="D45" s="1"/>
      <c r="E45" s="1"/>
      <c r="F45" s="1" t="s">
        <v>45</v>
      </c>
      <c r="G45" s="5">
        <v>0</v>
      </c>
      <c r="H45" s="5">
        <v>1500</v>
      </c>
      <c r="I45" s="5">
        <f t="shared" si="6"/>
        <v>-1500</v>
      </c>
      <c r="J45" s="6">
        <f t="shared" si="7"/>
        <v>0</v>
      </c>
    </row>
    <row r="46" spans="1:10" x14ac:dyDescent="0.25">
      <c r="A46" s="1"/>
      <c r="B46" s="1"/>
      <c r="C46" s="1"/>
      <c r="D46" s="1"/>
      <c r="E46" s="1" t="s">
        <v>46</v>
      </c>
      <c r="F46" s="1"/>
      <c r="G46" s="3">
        <f>ROUND(SUM(G36:G45),5)</f>
        <v>900</v>
      </c>
      <c r="H46" s="3">
        <f>ROUND(SUM(H36:H45),5)</f>
        <v>9000</v>
      </c>
      <c r="I46" s="3">
        <f t="shared" si="6"/>
        <v>-8100</v>
      </c>
      <c r="J46" s="4">
        <f t="shared" si="7"/>
        <v>0.1</v>
      </c>
    </row>
    <row r="47" spans="1:10" x14ac:dyDescent="0.25">
      <c r="A47" s="1"/>
      <c r="B47" s="1"/>
      <c r="C47" s="1"/>
      <c r="D47" s="1"/>
      <c r="E47" s="1" t="s">
        <v>47</v>
      </c>
      <c r="F47" s="1"/>
      <c r="G47" s="3"/>
      <c r="H47" s="3"/>
      <c r="I47" s="3"/>
      <c r="J47" s="4"/>
    </row>
    <row r="48" spans="1:10" x14ac:dyDescent="0.25">
      <c r="A48" s="1"/>
      <c r="B48" s="1"/>
      <c r="C48" s="1"/>
      <c r="D48" s="1"/>
      <c r="E48" s="1"/>
      <c r="F48" s="1" t="s">
        <v>48</v>
      </c>
      <c r="G48" s="3">
        <v>0</v>
      </c>
      <c r="H48" s="3">
        <v>11000</v>
      </c>
      <c r="I48" s="3">
        <f>ROUND((G48-H48),5)</f>
        <v>-11000</v>
      </c>
      <c r="J48" s="4">
        <f>ROUND(IF(H48=0, IF(G48=0, 0, 1), G48/H48),5)</f>
        <v>0</v>
      </c>
    </row>
    <row r="49" spans="1:10" x14ac:dyDescent="0.25">
      <c r="A49" s="1"/>
      <c r="B49" s="1"/>
      <c r="C49" s="1"/>
      <c r="D49" s="1"/>
      <c r="E49" s="1"/>
      <c r="F49" s="1" t="s">
        <v>49</v>
      </c>
      <c r="G49" s="3">
        <v>0</v>
      </c>
      <c r="H49" s="3">
        <v>2000</v>
      </c>
      <c r="I49" s="3">
        <f>ROUND((G49-H49),5)</f>
        <v>-2000</v>
      </c>
      <c r="J49" s="4">
        <f>ROUND(IF(H49=0, IF(G49=0, 0, 1), G49/H49),5)</f>
        <v>0</v>
      </c>
    </row>
    <row r="50" spans="1:10" ht="15.75" thickBot="1" x14ac:dyDescent="0.3">
      <c r="A50" s="1"/>
      <c r="B50" s="1"/>
      <c r="C50" s="1"/>
      <c r="D50" s="1"/>
      <c r="E50" s="1"/>
      <c r="F50" s="1" t="s">
        <v>50</v>
      </c>
      <c r="G50" s="5">
        <v>250</v>
      </c>
      <c r="H50" s="5">
        <v>1200</v>
      </c>
      <c r="I50" s="5">
        <f>ROUND((G50-H50),5)</f>
        <v>-950</v>
      </c>
      <c r="J50" s="6">
        <f>ROUND(IF(H50=0, IF(G50=0, 0, 1), G50/H50),5)</f>
        <v>0.20832999999999999</v>
      </c>
    </row>
    <row r="51" spans="1:10" x14ac:dyDescent="0.25">
      <c r="A51" s="1"/>
      <c r="B51" s="1"/>
      <c r="C51" s="1"/>
      <c r="D51" s="1"/>
      <c r="E51" s="1" t="s">
        <v>51</v>
      </c>
      <c r="F51" s="1"/>
      <c r="G51" s="3">
        <f>ROUND(SUM(G47:G50),5)</f>
        <v>250</v>
      </c>
      <c r="H51" s="3">
        <f>ROUND(SUM(H47:H50),5)</f>
        <v>14200</v>
      </c>
      <c r="I51" s="3">
        <f>ROUND((G51-H51),5)</f>
        <v>-13950</v>
      </c>
      <c r="J51" s="4">
        <f>ROUND(IF(H51=0, IF(G51=0, 0, 1), G51/H51),5)</f>
        <v>1.7610000000000001E-2</v>
      </c>
    </row>
    <row r="52" spans="1:10" x14ac:dyDescent="0.25">
      <c r="A52" s="1"/>
      <c r="B52" s="1"/>
      <c r="C52" s="1"/>
      <c r="D52" s="1"/>
      <c r="E52" s="1" t="s">
        <v>52</v>
      </c>
      <c r="F52" s="1"/>
      <c r="G52" s="3"/>
      <c r="H52" s="3"/>
      <c r="I52" s="3"/>
      <c r="J52" s="4"/>
    </row>
    <row r="53" spans="1:10" x14ac:dyDescent="0.25">
      <c r="A53" s="1"/>
      <c r="B53" s="1"/>
      <c r="C53" s="1"/>
      <c r="D53" s="1"/>
      <c r="E53" s="1"/>
      <c r="F53" s="1" t="s">
        <v>53</v>
      </c>
      <c r="G53" s="3">
        <v>0</v>
      </c>
      <c r="H53" s="3">
        <v>3500</v>
      </c>
      <c r="I53" s="3">
        <f t="shared" ref="I53:I58" si="8">ROUND((G53-H53),5)</f>
        <v>-3500</v>
      </c>
      <c r="J53" s="4">
        <f t="shared" ref="J53:J58" si="9">ROUND(IF(H53=0, IF(G53=0, 0, 1), G53/H53),5)</f>
        <v>0</v>
      </c>
    </row>
    <row r="54" spans="1:10" x14ac:dyDescent="0.25">
      <c r="A54" s="1"/>
      <c r="B54" s="1"/>
      <c r="C54" s="1"/>
      <c r="D54" s="1"/>
      <c r="E54" s="1"/>
      <c r="F54" s="1" t="s">
        <v>54</v>
      </c>
      <c r="G54" s="3">
        <v>0</v>
      </c>
      <c r="H54" s="3">
        <v>4500</v>
      </c>
      <c r="I54" s="3">
        <f t="shared" si="8"/>
        <v>-4500</v>
      </c>
      <c r="J54" s="4">
        <f t="shared" si="9"/>
        <v>0</v>
      </c>
    </row>
    <row r="55" spans="1:10" x14ac:dyDescent="0.25">
      <c r="A55" s="1"/>
      <c r="B55" s="1"/>
      <c r="C55" s="1"/>
      <c r="D55" s="1"/>
      <c r="E55" s="1"/>
      <c r="F55" s="1" t="s">
        <v>55</v>
      </c>
      <c r="G55" s="3">
        <v>0</v>
      </c>
      <c r="H55" s="3">
        <v>0</v>
      </c>
      <c r="I55" s="3">
        <f t="shared" si="8"/>
        <v>0</v>
      </c>
      <c r="J55" s="4">
        <f t="shared" si="9"/>
        <v>0</v>
      </c>
    </row>
    <row r="56" spans="1:10" x14ac:dyDescent="0.25">
      <c r="A56" s="1"/>
      <c r="B56" s="1"/>
      <c r="C56" s="1"/>
      <c r="D56" s="1"/>
      <c r="E56" s="1"/>
      <c r="F56" s="1" t="s">
        <v>56</v>
      </c>
      <c r="G56" s="3">
        <v>0</v>
      </c>
      <c r="H56" s="3">
        <v>0</v>
      </c>
      <c r="I56" s="3">
        <f t="shared" si="8"/>
        <v>0</v>
      </c>
      <c r="J56" s="4">
        <f t="shared" si="9"/>
        <v>0</v>
      </c>
    </row>
    <row r="57" spans="1:10" ht="15.75" thickBot="1" x14ac:dyDescent="0.3">
      <c r="A57" s="1"/>
      <c r="B57" s="1"/>
      <c r="C57" s="1"/>
      <c r="D57" s="1"/>
      <c r="E57" s="1"/>
      <c r="F57" s="1" t="s">
        <v>57</v>
      </c>
      <c r="G57" s="5">
        <v>0</v>
      </c>
      <c r="H57" s="5">
        <v>300</v>
      </c>
      <c r="I57" s="5">
        <f t="shared" si="8"/>
        <v>-300</v>
      </c>
      <c r="J57" s="6">
        <f t="shared" si="9"/>
        <v>0</v>
      </c>
    </row>
    <row r="58" spans="1:10" x14ac:dyDescent="0.25">
      <c r="A58" s="1"/>
      <c r="B58" s="1"/>
      <c r="C58" s="1"/>
      <c r="D58" s="1"/>
      <c r="E58" s="1" t="s">
        <v>58</v>
      </c>
      <c r="F58" s="1"/>
      <c r="G58" s="3">
        <f>ROUND(SUM(G52:G57),5)</f>
        <v>0</v>
      </c>
      <c r="H58" s="3">
        <f>ROUND(SUM(H52:H57),5)</f>
        <v>8300</v>
      </c>
      <c r="I58" s="3">
        <f t="shared" si="8"/>
        <v>-8300</v>
      </c>
      <c r="J58" s="4">
        <f t="shared" si="9"/>
        <v>0</v>
      </c>
    </row>
    <row r="59" spans="1:10" x14ac:dyDescent="0.25">
      <c r="A59" s="1"/>
      <c r="B59" s="1"/>
      <c r="C59" s="1"/>
      <c r="D59" s="1"/>
      <c r="E59" s="1" t="s">
        <v>59</v>
      </c>
      <c r="F59" s="1"/>
      <c r="G59" s="3"/>
      <c r="H59" s="3"/>
      <c r="I59" s="3"/>
      <c r="J59" s="4"/>
    </row>
    <row r="60" spans="1:10" x14ac:dyDescent="0.25">
      <c r="A60" s="1"/>
      <c r="B60" s="1"/>
      <c r="C60" s="1"/>
      <c r="D60" s="1"/>
      <c r="E60" s="1"/>
      <c r="F60" s="1" t="s">
        <v>60</v>
      </c>
      <c r="G60" s="3">
        <v>0</v>
      </c>
      <c r="H60" s="3">
        <v>5000</v>
      </c>
      <c r="I60" s="3">
        <f>ROUND((G60-H60),5)</f>
        <v>-5000</v>
      </c>
      <c r="J60" s="4">
        <f>ROUND(IF(H60=0, IF(G60=0, 0, 1), G60/H60),5)</f>
        <v>0</v>
      </c>
    </row>
    <row r="61" spans="1:10" x14ac:dyDescent="0.25">
      <c r="A61" s="1"/>
      <c r="B61" s="1"/>
      <c r="C61" s="1"/>
      <c r="D61" s="1"/>
      <c r="E61" s="1"/>
      <c r="F61" s="1" t="s">
        <v>61</v>
      </c>
      <c r="G61" s="3">
        <v>0</v>
      </c>
      <c r="H61" s="3">
        <v>20000</v>
      </c>
      <c r="I61" s="3">
        <f>ROUND((G61-H61),5)</f>
        <v>-20000</v>
      </c>
      <c r="J61" s="4">
        <f>ROUND(IF(H61=0, IF(G61=0, 0, 1), G61/H61),5)</f>
        <v>0</v>
      </c>
    </row>
    <row r="62" spans="1:10" x14ac:dyDescent="0.25">
      <c r="A62" s="1"/>
      <c r="B62" s="1"/>
      <c r="C62" s="1"/>
      <c r="D62" s="1"/>
      <c r="E62" s="1"/>
      <c r="F62" s="1" t="s">
        <v>62</v>
      </c>
      <c r="G62" s="3">
        <v>0</v>
      </c>
      <c r="H62" s="3">
        <v>1000</v>
      </c>
      <c r="I62" s="3">
        <f>ROUND((G62-H62),5)</f>
        <v>-1000</v>
      </c>
      <c r="J62" s="4">
        <f>ROUND(IF(H62=0, IF(G62=0, 0, 1), G62/H62),5)</f>
        <v>0</v>
      </c>
    </row>
    <row r="63" spans="1:10" ht="15.75" thickBot="1" x14ac:dyDescent="0.3">
      <c r="A63" s="1"/>
      <c r="B63" s="1"/>
      <c r="C63" s="1"/>
      <c r="D63" s="1"/>
      <c r="E63" s="1"/>
      <c r="F63" s="1" t="s">
        <v>63</v>
      </c>
      <c r="G63" s="5">
        <v>0</v>
      </c>
      <c r="H63" s="5">
        <v>2000</v>
      </c>
      <c r="I63" s="5">
        <f>ROUND((G63-H63),5)</f>
        <v>-2000</v>
      </c>
      <c r="J63" s="6">
        <f>ROUND(IF(H63=0, IF(G63=0, 0, 1), G63/H63),5)</f>
        <v>0</v>
      </c>
    </row>
    <row r="64" spans="1:10" x14ac:dyDescent="0.25">
      <c r="A64" s="1"/>
      <c r="B64" s="1"/>
      <c r="C64" s="1"/>
      <c r="D64" s="1"/>
      <c r="E64" s="1" t="s">
        <v>64</v>
      </c>
      <c r="F64" s="1"/>
      <c r="G64" s="3">
        <f>ROUND(SUM(G59:G63),5)</f>
        <v>0</v>
      </c>
      <c r="H64" s="3">
        <f>ROUND(SUM(H59:H63),5)</f>
        <v>28000</v>
      </c>
      <c r="I64" s="3">
        <f>ROUND((G64-H64),5)</f>
        <v>-28000</v>
      </c>
      <c r="J64" s="4">
        <f>ROUND(IF(H64=0, IF(G64=0, 0, 1), G64/H64),5)</f>
        <v>0</v>
      </c>
    </row>
    <row r="65" spans="1:10" x14ac:dyDescent="0.25">
      <c r="A65" s="1"/>
      <c r="B65" s="1"/>
      <c r="C65" s="1"/>
      <c r="D65" s="1"/>
      <c r="E65" s="1" t="s">
        <v>65</v>
      </c>
      <c r="F65" s="1"/>
      <c r="G65" s="3"/>
      <c r="H65" s="3"/>
      <c r="I65" s="3"/>
      <c r="J65" s="4"/>
    </row>
    <row r="66" spans="1:10" x14ac:dyDescent="0.25">
      <c r="A66" s="1"/>
      <c r="B66" s="1"/>
      <c r="C66" s="1"/>
      <c r="D66" s="1"/>
      <c r="E66" s="1"/>
      <c r="F66" s="1" t="s">
        <v>66</v>
      </c>
      <c r="G66" s="3">
        <v>565</v>
      </c>
      <c r="H66" s="3">
        <v>850</v>
      </c>
      <c r="I66" s="3">
        <f>ROUND((G66-H66),5)</f>
        <v>-285</v>
      </c>
      <c r="J66" s="4">
        <f>ROUND(IF(H66=0, IF(G66=0, 0, 1), G66/H66),5)</f>
        <v>0.66471000000000002</v>
      </c>
    </row>
    <row r="67" spans="1:10" ht="15.75" thickBot="1" x14ac:dyDescent="0.3">
      <c r="A67" s="1"/>
      <c r="B67" s="1"/>
      <c r="C67" s="1"/>
      <c r="D67" s="1"/>
      <c r="E67" s="1"/>
      <c r="F67" s="1" t="s">
        <v>67</v>
      </c>
      <c r="G67" s="5">
        <v>209.7</v>
      </c>
      <c r="H67" s="5">
        <v>250</v>
      </c>
      <c r="I67" s="5">
        <f>ROUND((G67-H67),5)</f>
        <v>-40.299999999999997</v>
      </c>
      <c r="J67" s="6">
        <f>ROUND(IF(H67=0, IF(G67=0, 0, 1), G67/H67),5)</f>
        <v>0.83879999999999999</v>
      </c>
    </row>
    <row r="68" spans="1:10" x14ac:dyDescent="0.25">
      <c r="A68" s="1"/>
      <c r="B68" s="1"/>
      <c r="C68" s="1"/>
      <c r="D68" s="1"/>
      <c r="E68" s="1" t="s">
        <v>68</v>
      </c>
      <c r="F68" s="1"/>
      <c r="G68" s="3">
        <f>ROUND(SUM(G65:G67),5)</f>
        <v>774.7</v>
      </c>
      <c r="H68" s="3">
        <f>ROUND(SUM(H65:H67),5)</f>
        <v>1100</v>
      </c>
      <c r="I68" s="3">
        <f>ROUND((G68-H68),5)</f>
        <v>-325.3</v>
      </c>
      <c r="J68" s="4">
        <f>ROUND(IF(H68=0, IF(G68=0, 0, 1), G68/H68),5)</f>
        <v>0.70426999999999995</v>
      </c>
    </row>
    <row r="69" spans="1:10" x14ac:dyDescent="0.25">
      <c r="A69" s="1"/>
      <c r="B69" s="1"/>
      <c r="C69" s="1"/>
      <c r="D69" s="1"/>
      <c r="E69" s="1" t="s">
        <v>69</v>
      </c>
      <c r="F69" s="1"/>
      <c r="G69" s="3"/>
      <c r="H69" s="3"/>
      <c r="I69" s="3"/>
      <c r="J69" s="4"/>
    </row>
    <row r="70" spans="1:10" ht="15.75" thickBot="1" x14ac:dyDescent="0.3">
      <c r="A70" s="1"/>
      <c r="B70" s="1"/>
      <c r="C70" s="1"/>
      <c r="D70" s="1"/>
      <c r="E70" s="1"/>
      <c r="F70" s="1" t="s">
        <v>70</v>
      </c>
      <c r="G70" s="5">
        <v>0</v>
      </c>
      <c r="H70" s="5">
        <v>1500</v>
      </c>
      <c r="I70" s="5">
        <f>ROUND((G70-H70),5)</f>
        <v>-1500</v>
      </c>
      <c r="J70" s="6">
        <f>ROUND(IF(H70=0, IF(G70=0, 0, 1), G70/H70),5)</f>
        <v>0</v>
      </c>
    </row>
    <row r="71" spans="1:10" x14ac:dyDescent="0.25">
      <c r="A71" s="1"/>
      <c r="B71" s="1"/>
      <c r="C71" s="1"/>
      <c r="D71" s="1"/>
      <c r="E71" s="1" t="s">
        <v>71</v>
      </c>
      <c r="F71" s="1"/>
      <c r="G71" s="3">
        <f>ROUND(SUM(G69:G70),5)</f>
        <v>0</v>
      </c>
      <c r="H71" s="3">
        <f>ROUND(SUM(H69:H70),5)</f>
        <v>1500</v>
      </c>
      <c r="I71" s="3">
        <f>ROUND((G71-H71),5)</f>
        <v>-1500</v>
      </c>
      <c r="J71" s="4">
        <f>ROUND(IF(H71=0, IF(G71=0, 0, 1), G71/H71),5)</f>
        <v>0</v>
      </c>
    </row>
    <row r="72" spans="1:10" x14ac:dyDescent="0.25">
      <c r="A72" s="1"/>
      <c r="B72" s="1"/>
      <c r="C72" s="1"/>
      <c r="D72" s="1"/>
      <c r="E72" s="1" t="s">
        <v>72</v>
      </c>
      <c r="F72" s="1"/>
      <c r="G72" s="3"/>
      <c r="H72" s="3"/>
      <c r="I72" s="3"/>
      <c r="J72" s="4"/>
    </row>
    <row r="73" spans="1:10" x14ac:dyDescent="0.25">
      <c r="A73" s="1"/>
      <c r="B73" s="1"/>
      <c r="C73" s="1"/>
      <c r="D73" s="1"/>
      <c r="E73" s="1"/>
      <c r="F73" s="1" t="s">
        <v>69</v>
      </c>
      <c r="G73" s="3">
        <v>11500</v>
      </c>
      <c r="H73" s="3">
        <v>16877</v>
      </c>
      <c r="I73" s="3">
        <f>ROUND((G73-H73),5)</f>
        <v>-5377</v>
      </c>
      <c r="J73" s="4">
        <f>ROUND(IF(H73=0, IF(G73=0, 0, 1), G73/H73),5)</f>
        <v>0.68140000000000001</v>
      </c>
    </row>
    <row r="74" spans="1:10" x14ac:dyDescent="0.25">
      <c r="A74" s="1"/>
      <c r="B74" s="1"/>
      <c r="C74" s="1"/>
      <c r="D74" s="1"/>
      <c r="E74" s="1"/>
      <c r="F74" s="1" t="s">
        <v>73</v>
      </c>
      <c r="G74" s="3">
        <v>0</v>
      </c>
      <c r="H74" s="3">
        <v>650</v>
      </c>
      <c r="I74" s="3">
        <f>ROUND((G74-H74),5)</f>
        <v>-650</v>
      </c>
      <c r="J74" s="4">
        <f>ROUND(IF(H74=0, IF(G74=0, 0, 1), G74/H74),5)</f>
        <v>0</v>
      </c>
    </row>
    <row r="75" spans="1:10" x14ac:dyDescent="0.25">
      <c r="A75" s="1"/>
      <c r="B75" s="1"/>
      <c r="C75" s="1"/>
      <c r="D75" s="1"/>
      <c r="E75" s="1"/>
      <c r="F75" s="1" t="s">
        <v>74</v>
      </c>
      <c r="G75" s="3">
        <v>87.7</v>
      </c>
      <c r="H75" s="3">
        <v>250</v>
      </c>
      <c r="I75" s="3">
        <f>ROUND((G75-H75),5)</f>
        <v>-162.30000000000001</v>
      </c>
      <c r="J75" s="4">
        <f>ROUND(IF(H75=0, IF(G75=0, 0, 1), G75/H75),5)</f>
        <v>0.3508</v>
      </c>
    </row>
    <row r="76" spans="1:10" ht="15.75" thickBot="1" x14ac:dyDescent="0.3">
      <c r="A76" s="1"/>
      <c r="B76" s="1"/>
      <c r="C76" s="1"/>
      <c r="D76" s="1"/>
      <c r="E76" s="1"/>
      <c r="F76" s="1" t="s">
        <v>75</v>
      </c>
      <c r="G76" s="5">
        <v>86.48</v>
      </c>
      <c r="H76" s="5">
        <v>500</v>
      </c>
      <c r="I76" s="5">
        <f>ROUND((G76-H76),5)</f>
        <v>-413.52</v>
      </c>
      <c r="J76" s="6">
        <f>ROUND(IF(H76=0, IF(G76=0, 0, 1), G76/H76),5)</f>
        <v>0.17296</v>
      </c>
    </row>
    <row r="77" spans="1:10" x14ac:dyDescent="0.25">
      <c r="A77" s="1"/>
      <c r="B77" s="1"/>
      <c r="C77" s="1"/>
      <c r="D77" s="1"/>
      <c r="E77" s="1" t="s">
        <v>76</v>
      </c>
      <c r="F77" s="1"/>
      <c r="G77" s="3">
        <f>ROUND(SUM(G72:G76),5)</f>
        <v>11674.18</v>
      </c>
      <c r="H77" s="3">
        <f>ROUND(SUM(H72:H76),5)</f>
        <v>18277</v>
      </c>
      <c r="I77" s="3">
        <f>ROUND((G77-H77),5)</f>
        <v>-6602.82</v>
      </c>
      <c r="J77" s="4">
        <f>ROUND(IF(H77=0, IF(G77=0, 0, 1), G77/H77),5)</f>
        <v>0.63873999999999997</v>
      </c>
    </row>
    <row r="78" spans="1:10" x14ac:dyDescent="0.25">
      <c r="A78" s="1"/>
      <c r="B78" s="1"/>
      <c r="C78" s="1"/>
      <c r="D78" s="1"/>
      <c r="E78" s="1" t="s">
        <v>77</v>
      </c>
      <c r="F78" s="1"/>
      <c r="G78" s="3"/>
      <c r="H78" s="3"/>
      <c r="I78" s="3"/>
      <c r="J78" s="4"/>
    </row>
    <row r="79" spans="1:10" x14ac:dyDescent="0.25">
      <c r="A79" s="1"/>
      <c r="B79" s="1"/>
      <c r="C79" s="1"/>
      <c r="D79" s="1"/>
      <c r="E79" s="1"/>
      <c r="F79" s="1" t="s">
        <v>78</v>
      </c>
      <c r="G79" s="3">
        <v>0</v>
      </c>
      <c r="H79" s="3">
        <v>5000</v>
      </c>
      <c r="I79" s="3">
        <f t="shared" ref="I79:I87" si="10">ROUND((G79-H79),5)</f>
        <v>-5000</v>
      </c>
      <c r="J79" s="4">
        <f t="shared" ref="J79:J87" si="11">ROUND(IF(H79=0, IF(G79=0, 0, 1), G79/H79),5)</f>
        <v>0</v>
      </c>
    </row>
    <row r="80" spans="1:10" x14ac:dyDescent="0.25">
      <c r="A80" s="1"/>
      <c r="B80" s="1"/>
      <c r="C80" s="1"/>
      <c r="D80" s="1"/>
      <c r="E80" s="1"/>
      <c r="F80" s="1" t="s">
        <v>79</v>
      </c>
      <c r="G80" s="3">
        <v>900.8</v>
      </c>
      <c r="H80" s="3">
        <v>3000</v>
      </c>
      <c r="I80" s="3">
        <f t="shared" si="10"/>
        <v>-2099.1999999999998</v>
      </c>
      <c r="J80" s="4">
        <f t="shared" si="11"/>
        <v>0.30026999999999998</v>
      </c>
    </row>
    <row r="81" spans="1:10" x14ac:dyDescent="0.25">
      <c r="A81" s="1"/>
      <c r="B81" s="1"/>
      <c r="C81" s="1"/>
      <c r="D81" s="1"/>
      <c r="E81" s="1"/>
      <c r="F81" s="1" t="s">
        <v>80</v>
      </c>
      <c r="G81" s="3">
        <v>100</v>
      </c>
      <c r="H81" s="3">
        <v>1000</v>
      </c>
      <c r="I81" s="3">
        <f t="shared" si="10"/>
        <v>-900</v>
      </c>
      <c r="J81" s="4">
        <f t="shared" si="11"/>
        <v>0.1</v>
      </c>
    </row>
    <row r="82" spans="1:10" x14ac:dyDescent="0.25">
      <c r="A82" s="1"/>
      <c r="B82" s="1"/>
      <c r="C82" s="1"/>
      <c r="D82" s="1"/>
      <c r="E82" s="1"/>
      <c r="F82" s="1" t="s">
        <v>81</v>
      </c>
      <c r="G82" s="3">
        <v>18</v>
      </c>
      <c r="H82" s="3">
        <v>250</v>
      </c>
      <c r="I82" s="3">
        <f t="shared" si="10"/>
        <v>-232</v>
      </c>
      <c r="J82" s="4">
        <f t="shared" si="11"/>
        <v>7.1999999999999995E-2</v>
      </c>
    </row>
    <row r="83" spans="1:10" x14ac:dyDescent="0.25">
      <c r="A83" s="1"/>
      <c r="B83" s="1"/>
      <c r="C83" s="1"/>
      <c r="D83" s="1"/>
      <c r="E83" s="1"/>
      <c r="F83" s="1" t="s">
        <v>82</v>
      </c>
      <c r="G83" s="3">
        <v>41066</v>
      </c>
      <c r="H83" s="3">
        <v>70000</v>
      </c>
      <c r="I83" s="3">
        <f t="shared" si="10"/>
        <v>-28934</v>
      </c>
      <c r="J83" s="4">
        <f t="shared" si="11"/>
        <v>0.58665999999999996</v>
      </c>
    </row>
    <row r="84" spans="1:10" x14ac:dyDescent="0.25">
      <c r="A84" s="1"/>
      <c r="B84" s="1"/>
      <c r="C84" s="1"/>
      <c r="D84" s="1"/>
      <c r="E84" s="1"/>
      <c r="F84" s="1" t="s">
        <v>83</v>
      </c>
      <c r="G84" s="3">
        <v>186.74</v>
      </c>
      <c r="H84" s="3">
        <v>8500</v>
      </c>
      <c r="I84" s="3">
        <f t="shared" si="10"/>
        <v>-8313.26</v>
      </c>
      <c r="J84" s="4">
        <f t="shared" si="11"/>
        <v>2.197E-2</v>
      </c>
    </row>
    <row r="85" spans="1:10" x14ac:dyDescent="0.25">
      <c r="A85" s="1"/>
      <c r="B85" s="1"/>
      <c r="C85" s="1"/>
      <c r="D85" s="1"/>
      <c r="E85" s="1"/>
      <c r="F85" s="1" t="s">
        <v>84</v>
      </c>
      <c r="G85" s="3">
        <v>800</v>
      </c>
      <c r="H85" s="3">
        <v>500</v>
      </c>
      <c r="I85" s="3">
        <f t="shared" si="10"/>
        <v>300</v>
      </c>
      <c r="J85" s="4">
        <f t="shared" si="11"/>
        <v>1.6</v>
      </c>
    </row>
    <row r="86" spans="1:10" ht="15.75" thickBot="1" x14ac:dyDescent="0.3">
      <c r="A86" s="1"/>
      <c r="B86" s="1"/>
      <c r="C86" s="1"/>
      <c r="D86" s="1"/>
      <c r="E86" s="1"/>
      <c r="F86" s="1" t="s">
        <v>85</v>
      </c>
      <c r="G86" s="5">
        <v>0</v>
      </c>
      <c r="H86" s="5">
        <v>500</v>
      </c>
      <c r="I86" s="5">
        <f t="shared" si="10"/>
        <v>-500</v>
      </c>
      <c r="J86" s="6">
        <f t="shared" si="11"/>
        <v>0</v>
      </c>
    </row>
    <row r="87" spans="1:10" x14ac:dyDescent="0.25">
      <c r="A87" s="1"/>
      <c r="B87" s="1"/>
      <c r="C87" s="1"/>
      <c r="D87" s="1"/>
      <c r="E87" s="1" t="s">
        <v>86</v>
      </c>
      <c r="F87" s="1"/>
      <c r="G87" s="3">
        <f>ROUND(SUM(G78:G86),5)</f>
        <v>43071.54</v>
      </c>
      <c r="H87" s="3">
        <f>ROUND(SUM(H78:H86),5)</f>
        <v>88750</v>
      </c>
      <c r="I87" s="3">
        <f t="shared" si="10"/>
        <v>-45678.46</v>
      </c>
      <c r="J87" s="4">
        <f t="shared" si="11"/>
        <v>0.48531000000000002</v>
      </c>
    </row>
    <row r="88" spans="1:10" x14ac:dyDescent="0.25">
      <c r="A88" s="1"/>
      <c r="B88" s="1"/>
      <c r="C88" s="1"/>
      <c r="D88" s="1"/>
      <c r="E88" s="1" t="s">
        <v>87</v>
      </c>
      <c r="F88" s="1"/>
      <c r="G88" s="3"/>
      <c r="H88" s="3"/>
      <c r="I88" s="3"/>
      <c r="J88" s="4"/>
    </row>
    <row r="89" spans="1:10" x14ac:dyDescent="0.25">
      <c r="A89" s="1"/>
      <c r="B89" s="1"/>
      <c r="C89" s="1"/>
      <c r="D89" s="1"/>
      <c r="E89" s="1"/>
      <c r="F89" s="1" t="s">
        <v>7</v>
      </c>
      <c r="G89" s="3">
        <v>0</v>
      </c>
      <c r="H89" s="3">
        <v>200</v>
      </c>
      <c r="I89" s="3">
        <f t="shared" ref="I89:I98" si="12">ROUND((G89-H89),5)</f>
        <v>-200</v>
      </c>
      <c r="J89" s="4">
        <f t="shared" ref="J89:J98" si="13">ROUND(IF(H89=0, IF(G89=0, 0, 1), G89/H89),5)</f>
        <v>0</v>
      </c>
    </row>
    <row r="90" spans="1:10" x14ac:dyDescent="0.25">
      <c r="A90" s="1"/>
      <c r="B90" s="1"/>
      <c r="C90" s="1"/>
      <c r="D90" s="1"/>
      <c r="E90" s="1"/>
      <c r="F90" s="1" t="s">
        <v>88</v>
      </c>
      <c r="G90" s="3">
        <v>0</v>
      </c>
      <c r="H90" s="3">
        <v>2300</v>
      </c>
      <c r="I90" s="3">
        <f t="shared" si="12"/>
        <v>-2300</v>
      </c>
      <c r="J90" s="4">
        <f t="shared" si="13"/>
        <v>0</v>
      </c>
    </row>
    <row r="91" spans="1:10" x14ac:dyDescent="0.25">
      <c r="A91" s="1"/>
      <c r="B91" s="1"/>
      <c r="C91" s="1"/>
      <c r="D91" s="1"/>
      <c r="E91" s="1"/>
      <c r="F91" s="1" t="s">
        <v>89</v>
      </c>
      <c r="G91" s="3">
        <v>0</v>
      </c>
      <c r="H91" s="3">
        <v>3930</v>
      </c>
      <c r="I91" s="3">
        <f t="shared" si="12"/>
        <v>-3930</v>
      </c>
      <c r="J91" s="4">
        <f t="shared" si="13"/>
        <v>0</v>
      </c>
    </row>
    <row r="92" spans="1:10" x14ac:dyDescent="0.25">
      <c r="A92" s="1"/>
      <c r="B92" s="1"/>
      <c r="C92" s="1"/>
      <c r="D92" s="1"/>
      <c r="E92" s="1"/>
      <c r="F92" s="1" t="s">
        <v>90</v>
      </c>
      <c r="G92" s="3">
        <v>0</v>
      </c>
      <c r="H92" s="3">
        <v>2000</v>
      </c>
      <c r="I92" s="3">
        <f t="shared" si="12"/>
        <v>-2000</v>
      </c>
      <c r="J92" s="4">
        <f t="shared" si="13"/>
        <v>0</v>
      </c>
    </row>
    <row r="93" spans="1:10" x14ac:dyDescent="0.25">
      <c r="A93" s="1"/>
      <c r="B93" s="1"/>
      <c r="C93" s="1"/>
      <c r="D93" s="1"/>
      <c r="E93" s="1"/>
      <c r="F93" s="1" t="s">
        <v>91</v>
      </c>
      <c r="G93" s="3">
        <v>0</v>
      </c>
      <c r="H93" s="3">
        <v>1000</v>
      </c>
      <c r="I93" s="3">
        <f t="shared" si="12"/>
        <v>-1000</v>
      </c>
      <c r="J93" s="4">
        <f t="shared" si="13"/>
        <v>0</v>
      </c>
    </row>
    <row r="94" spans="1:10" x14ac:dyDescent="0.25">
      <c r="A94" s="1"/>
      <c r="B94" s="1"/>
      <c r="C94" s="1"/>
      <c r="D94" s="1"/>
      <c r="E94" s="1"/>
      <c r="F94" s="1" t="s">
        <v>92</v>
      </c>
      <c r="G94" s="3">
        <v>0</v>
      </c>
      <c r="H94" s="3">
        <v>3000</v>
      </c>
      <c r="I94" s="3">
        <f t="shared" si="12"/>
        <v>-3000</v>
      </c>
      <c r="J94" s="4">
        <f t="shared" si="13"/>
        <v>0</v>
      </c>
    </row>
    <row r="95" spans="1:10" x14ac:dyDescent="0.25">
      <c r="A95" s="1"/>
      <c r="B95" s="1"/>
      <c r="C95" s="1"/>
      <c r="D95" s="1"/>
      <c r="E95" s="1"/>
      <c r="F95" s="1" t="s">
        <v>93</v>
      </c>
      <c r="G95" s="3">
        <v>0</v>
      </c>
      <c r="H95" s="3">
        <v>23000</v>
      </c>
      <c r="I95" s="3">
        <f t="shared" si="12"/>
        <v>-23000</v>
      </c>
      <c r="J95" s="4">
        <f t="shared" si="13"/>
        <v>0</v>
      </c>
    </row>
    <row r="96" spans="1:10" ht="15.75" thickBot="1" x14ac:dyDescent="0.3">
      <c r="A96" s="1"/>
      <c r="B96" s="1"/>
      <c r="C96" s="1"/>
      <c r="D96" s="1"/>
      <c r="E96" s="1"/>
      <c r="F96" s="1" t="s">
        <v>94</v>
      </c>
      <c r="G96" s="5">
        <v>0</v>
      </c>
      <c r="H96" s="5">
        <v>28000</v>
      </c>
      <c r="I96" s="5">
        <f t="shared" si="12"/>
        <v>-28000</v>
      </c>
      <c r="J96" s="6">
        <f t="shared" si="13"/>
        <v>0</v>
      </c>
    </row>
    <row r="97" spans="1:10" x14ac:dyDescent="0.25">
      <c r="A97" s="1"/>
      <c r="B97" s="1"/>
      <c r="C97" s="1"/>
      <c r="D97" s="1"/>
      <c r="E97" s="1" t="s">
        <v>95</v>
      </c>
      <c r="F97" s="1"/>
      <c r="G97" s="3">
        <f>ROUND(SUM(G88:G96),5)</f>
        <v>0</v>
      </c>
      <c r="H97" s="3">
        <f>ROUND(SUM(H88:H96),5)</f>
        <v>63430</v>
      </c>
      <c r="I97" s="3">
        <f t="shared" si="12"/>
        <v>-63430</v>
      </c>
      <c r="J97" s="4">
        <f t="shared" si="13"/>
        <v>0</v>
      </c>
    </row>
    <row r="98" spans="1:10" x14ac:dyDescent="0.25">
      <c r="A98" s="1"/>
      <c r="B98" s="1"/>
      <c r="C98" s="1"/>
      <c r="D98" s="1"/>
      <c r="E98" s="1" t="s">
        <v>96</v>
      </c>
      <c r="F98" s="1"/>
      <c r="G98" s="3">
        <v>0</v>
      </c>
      <c r="H98" s="3">
        <v>0</v>
      </c>
      <c r="I98" s="3">
        <f t="shared" si="12"/>
        <v>0</v>
      </c>
      <c r="J98" s="4">
        <f t="shared" si="13"/>
        <v>0</v>
      </c>
    </row>
    <row r="99" spans="1:10" x14ac:dyDescent="0.25">
      <c r="A99" s="1"/>
      <c r="B99" s="1"/>
      <c r="C99" s="1"/>
      <c r="D99" s="1"/>
      <c r="E99" s="1" t="s">
        <v>97</v>
      </c>
      <c r="F99" s="1"/>
      <c r="G99" s="3"/>
      <c r="H99" s="3"/>
      <c r="I99" s="3"/>
      <c r="J99" s="4"/>
    </row>
    <row r="100" spans="1:10" x14ac:dyDescent="0.25">
      <c r="A100" s="1"/>
      <c r="B100" s="1"/>
      <c r="C100" s="1"/>
      <c r="D100" s="1"/>
      <c r="E100" s="1"/>
      <c r="F100" s="1" t="s">
        <v>98</v>
      </c>
      <c r="G100" s="3">
        <v>0</v>
      </c>
      <c r="H100" s="3">
        <v>1300</v>
      </c>
      <c r="I100" s="3">
        <f t="shared" ref="I100:I106" si="14">ROUND((G100-H100),5)</f>
        <v>-1300</v>
      </c>
      <c r="J100" s="4">
        <f t="shared" ref="J100:J106" si="15">ROUND(IF(H100=0, IF(G100=0, 0, 1), G100/H100),5)</f>
        <v>0</v>
      </c>
    </row>
    <row r="101" spans="1:10" x14ac:dyDescent="0.25">
      <c r="A101" s="1"/>
      <c r="B101" s="1"/>
      <c r="C101" s="1"/>
      <c r="D101" s="1"/>
      <c r="E101" s="1"/>
      <c r="F101" s="1" t="s">
        <v>99</v>
      </c>
      <c r="G101" s="3">
        <v>0</v>
      </c>
      <c r="H101" s="3">
        <v>500</v>
      </c>
      <c r="I101" s="3">
        <f t="shared" si="14"/>
        <v>-500</v>
      </c>
      <c r="J101" s="4">
        <f t="shared" si="15"/>
        <v>0</v>
      </c>
    </row>
    <row r="102" spans="1:10" x14ac:dyDescent="0.25">
      <c r="A102" s="1"/>
      <c r="B102" s="1"/>
      <c r="C102" s="1"/>
      <c r="D102" s="1"/>
      <c r="E102" s="1"/>
      <c r="F102" s="1" t="s">
        <v>100</v>
      </c>
      <c r="G102" s="3">
        <v>0</v>
      </c>
      <c r="H102" s="3">
        <v>675</v>
      </c>
      <c r="I102" s="3">
        <f t="shared" si="14"/>
        <v>-675</v>
      </c>
      <c r="J102" s="4">
        <f t="shared" si="15"/>
        <v>0</v>
      </c>
    </row>
    <row r="103" spans="1:10" ht="15.75" thickBot="1" x14ac:dyDescent="0.3">
      <c r="A103" s="1"/>
      <c r="B103" s="1"/>
      <c r="C103" s="1"/>
      <c r="D103" s="1"/>
      <c r="E103" s="1"/>
      <c r="F103" s="1" t="s">
        <v>101</v>
      </c>
      <c r="G103" s="7">
        <v>0</v>
      </c>
      <c r="H103" s="7">
        <v>3000</v>
      </c>
      <c r="I103" s="7">
        <f t="shared" si="14"/>
        <v>-3000</v>
      </c>
      <c r="J103" s="8">
        <f t="shared" si="15"/>
        <v>0</v>
      </c>
    </row>
    <row r="104" spans="1:10" ht="15.75" thickBot="1" x14ac:dyDescent="0.3">
      <c r="A104" s="1"/>
      <c r="B104" s="1"/>
      <c r="C104" s="1"/>
      <c r="D104" s="1"/>
      <c r="E104" s="1" t="s">
        <v>102</v>
      </c>
      <c r="F104" s="1"/>
      <c r="G104" s="9">
        <f>ROUND(SUM(G99:G103),5)</f>
        <v>0</v>
      </c>
      <c r="H104" s="9">
        <f>ROUND(SUM(H99:H103),5)</f>
        <v>5475</v>
      </c>
      <c r="I104" s="9">
        <f t="shared" si="14"/>
        <v>-5475</v>
      </c>
      <c r="J104" s="10">
        <f t="shared" si="15"/>
        <v>0</v>
      </c>
    </row>
    <row r="105" spans="1:10" ht="15.75" thickBot="1" x14ac:dyDescent="0.3">
      <c r="A105" s="1"/>
      <c r="B105" s="1"/>
      <c r="C105" s="1"/>
      <c r="D105" s="1" t="s">
        <v>103</v>
      </c>
      <c r="E105" s="1"/>
      <c r="F105" s="1"/>
      <c r="G105" s="11">
        <f>ROUND(G35+G46+G51+G58+G64+G68+G71+G77+G87+SUM(G97:G98)+G104,5)</f>
        <v>56670.42</v>
      </c>
      <c r="H105" s="11">
        <f>ROUND(H35+H46+H51+H58+H64+H68+H71+H77+H87+SUM(H97:H98)+H104,5)</f>
        <v>238032</v>
      </c>
      <c r="I105" s="11">
        <f t="shared" si="14"/>
        <v>-181361.58</v>
      </c>
      <c r="J105" s="12">
        <f t="shared" si="15"/>
        <v>0.23808000000000001</v>
      </c>
    </row>
    <row r="106" spans="1:10" x14ac:dyDescent="0.25">
      <c r="A106" s="1"/>
      <c r="B106" s="1" t="s">
        <v>104</v>
      </c>
      <c r="C106" s="1"/>
      <c r="D106" s="1"/>
      <c r="E106" s="1"/>
      <c r="F106" s="1"/>
      <c r="G106" s="3">
        <f>ROUND(G4+G34-G105,5)</f>
        <v>-3278.9</v>
      </c>
      <c r="H106" s="3">
        <f>ROUND(H4+H34-H105,5)</f>
        <v>-35917</v>
      </c>
      <c r="I106" s="3">
        <f t="shared" si="14"/>
        <v>32638.1</v>
      </c>
      <c r="J106" s="4">
        <f t="shared" si="15"/>
        <v>9.1289999999999996E-2</v>
      </c>
    </row>
    <row r="107" spans="1:10" x14ac:dyDescent="0.25">
      <c r="A107" s="1"/>
      <c r="B107" s="1" t="s">
        <v>105</v>
      </c>
      <c r="C107" s="1"/>
      <c r="D107" s="1"/>
      <c r="E107" s="1"/>
      <c r="F107" s="1"/>
      <c r="G107" s="3"/>
      <c r="H107" s="3"/>
      <c r="I107" s="3"/>
      <c r="J107" s="4"/>
    </row>
    <row r="108" spans="1:10" x14ac:dyDescent="0.25">
      <c r="A108" s="1"/>
      <c r="B108" s="1"/>
      <c r="C108" s="1" t="s">
        <v>106</v>
      </c>
      <c r="D108" s="1"/>
      <c r="E108" s="1"/>
      <c r="F108" s="1"/>
      <c r="G108" s="3"/>
      <c r="H108" s="3"/>
      <c r="I108" s="3"/>
      <c r="J108" s="4"/>
    </row>
    <row r="109" spans="1:10" ht="15.75" thickBot="1" x14ac:dyDescent="0.3">
      <c r="A109" s="1"/>
      <c r="B109" s="1"/>
      <c r="C109" s="1"/>
      <c r="D109" s="1" t="s">
        <v>107</v>
      </c>
      <c r="E109" s="1"/>
      <c r="F109" s="1"/>
      <c r="G109" s="7">
        <v>0</v>
      </c>
      <c r="H109" s="7">
        <v>0</v>
      </c>
      <c r="I109" s="7">
        <f>ROUND((G109-H109),5)</f>
        <v>0</v>
      </c>
      <c r="J109" s="8">
        <f>ROUND(IF(H109=0, IF(G109=0, 0, 1), G109/H109),5)</f>
        <v>0</v>
      </c>
    </row>
    <row r="110" spans="1:10" ht="15.75" thickBot="1" x14ac:dyDescent="0.3">
      <c r="A110" s="1"/>
      <c r="B110" s="1"/>
      <c r="C110" s="1" t="s">
        <v>108</v>
      </c>
      <c r="D110" s="1"/>
      <c r="E110" s="1"/>
      <c r="F110" s="1"/>
      <c r="G110" s="9">
        <f>ROUND(SUM(G108:G109),5)</f>
        <v>0</v>
      </c>
      <c r="H110" s="9">
        <f>ROUND(SUM(H108:H109),5)</f>
        <v>0</v>
      </c>
      <c r="I110" s="9">
        <f>ROUND((G110-H110),5)</f>
        <v>0</v>
      </c>
      <c r="J110" s="10">
        <f>ROUND(IF(H110=0, IF(G110=0, 0, 1), G110/H110),5)</f>
        <v>0</v>
      </c>
    </row>
    <row r="111" spans="1:10" ht="15.75" thickBot="1" x14ac:dyDescent="0.3">
      <c r="A111" s="1"/>
      <c r="B111" s="1" t="s">
        <v>109</v>
      </c>
      <c r="C111" s="1"/>
      <c r="D111" s="1"/>
      <c r="E111" s="1"/>
      <c r="F111" s="1"/>
      <c r="G111" s="9">
        <f>ROUND(G107+G110,5)</f>
        <v>0</v>
      </c>
      <c r="H111" s="9">
        <f>ROUND(H107+H110,5)</f>
        <v>0</v>
      </c>
      <c r="I111" s="9">
        <f>ROUND((G111-H111),5)</f>
        <v>0</v>
      </c>
      <c r="J111" s="10">
        <f>ROUND(IF(H111=0, IF(G111=0, 0, 1), G111/H111),5)</f>
        <v>0</v>
      </c>
    </row>
    <row r="112" spans="1:10" s="15" customFormat="1" ht="12" thickBot="1" x14ac:dyDescent="0.25">
      <c r="A112" s="1" t="s">
        <v>110</v>
      </c>
      <c r="B112" s="1"/>
      <c r="C112" s="1"/>
      <c r="D112" s="1"/>
      <c r="E112" s="1"/>
      <c r="F112" s="1"/>
      <c r="G112" s="13">
        <f>ROUND(G106+G111,5)</f>
        <v>-3278.9</v>
      </c>
      <c r="H112" s="13">
        <f>ROUND(H106+H111,5)</f>
        <v>-35917</v>
      </c>
      <c r="I112" s="13">
        <f>ROUND((G112-H112),5)</f>
        <v>32638.1</v>
      </c>
      <c r="J112" s="14">
        <f>ROUND(IF(H112=0, IF(G112=0, 0, 1), G112/H112),5)</f>
        <v>9.1289999999999996E-2</v>
      </c>
    </row>
    <row r="113" ht="15.75" thickTop="1" x14ac:dyDescent="0.25"/>
  </sheetData>
  <mergeCells count="1">
    <mergeCell ref="A1:K1"/>
  </mergeCells>
  <pageMargins left="0.7" right="0.7" top="0.75" bottom="0.75" header="0.1" footer="0.3"/>
  <pageSetup orientation="portrait" r:id="rId1"/>
  <headerFooter>
    <oddHeader>&amp;L&amp;"Arial,Bold"&amp;8 4:32 PM
&amp;"Arial,Bold"&amp;8 04/10/21
&amp;"Arial,Bold"&amp;8 Accrual Basis&amp;C&amp;"Arial,Bold"&amp;12 United States Swimming, Inc. of Maine
&amp;"Arial,Bold"&amp;14 Profit &amp;&amp; Loss Budget vs. Actual
&amp;"Arial,Bold"&amp;10 September 2020 through August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114300</xdr:colOff>
                <xdr:row>2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114300</xdr:colOff>
                <xdr:row>2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UPDATED 2021.0412</vt:lpstr>
      <vt:lpstr>2021.0410</vt:lpstr>
      <vt:lpstr>'UPDATED 2021.0412'!Print_Area</vt:lpstr>
      <vt:lpstr>'2021.0410'!Print_Titles</vt:lpstr>
      <vt:lpstr>'UPDATED 2021.0412'!Print_Titles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Hatch</dc:creator>
  <cp:lastModifiedBy>Holly Hatch</cp:lastModifiedBy>
  <cp:lastPrinted>2021-04-12T19:04:53Z</cp:lastPrinted>
  <dcterms:created xsi:type="dcterms:W3CDTF">2021-04-10T20:32:34Z</dcterms:created>
  <dcterms:modified xsi:type="dcterms:W3CDTF">2021-04-12T19:05:19Z</dcterms:modified>
</cp:coreProperties>
</file>