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Leasure61\Documents\CAQ Board Fin Rpts\2017 EOY reports\"/>
    </mc:Choice>
  </mc:AlternateContent>
  <bookViews>
    <workbookView xWindow="0" yWindow="0" windowWidth="23040" windowHeight="9192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J65" i="1" l="1"/>
  <c r="J29" i="1"/>
  <c r="J8" i="1"/>
  <c r="F29" i="1"/>
  <c r="H39" i="1"/>
  <c r="J66" i="1" l="1"/>
  <c r="H26" i="1"/>
  <c r="H29" i="1" s="1"/>
  <c r="F18" i="1" l="1"/>
  <c r="F65" i="1"/>
  <c r="F8" i="1"/>
  <c r="H48" i="1"/>
  <c r="F66" i="1" l="1"/>
  <c r="H52" i="1" l="1"/>
  <c r="H18" i="1"/>
  <c r="H8" i="1"/>
  <c r="H65" i="1" l="1"/>
  <c r="H66" i="1" s="1"/>
  <c r="H73" i="1" s="1"/>
</calcChain>
</file>

<file path=xl/sharedStrings.xml><?xml version="1.0" encoding="utf-8"?>
<sst xmlns="http://schemas.openxmlformats.org/spreadsheetml/2006/main" count="70" uniqueCount="70">
  <si>
    <t>Revenue</t>
  </si>
  <si>
    <t>Monthly Coaching Fees</t>
  </si>
  <si>
    <t xml:space="preserve">Fundraising Income </t>
  </si>
  <si>
    <t xml:space="preserve">   Total Revenue</t>
  </si>
  <si>
    <t>Expenses</t>
  </si>
  <si>
    <t>Business Travel</t>
  </si>
  <si>
    <t xml:space="preserve">      Air </t>
  </si>
  <si>
    <t xml:space="preserve">     Hotel</t>
  </si>
  <si>
    <t xml:space="preserve">     Meals &amp; Entertainment</t>
  </si>
  <si>
    <t xml:space="preserve">     Parking</t>
  </si>
  <si>
    <t xml:space="preserve">     Rental Car</t>
  </si>
  <si>
    <t>Total Business Travel</t>
  </si>
  <si>
    <t>Lane Rental</t>
  </si>
  <si>
    <t xml:space="preserve"> Athlete Program Expenses</t>
  </si>
  <si>
    <t xml:space="preserve">     Athlete Awards</t>
  </si>
  <si>
    <t xml:space="preserve">     Athlete Travel</t>
  </si>
  <si>
    <t xml:space="preserve">     Meet Entries Paid by Club</t>
  </si>
  <si>
    <t xml:space="preserve">     Relays Paid by Club</t>
  </si>
  <si>
    <t>Total Athlete Program Expenses</t>
  </si>
  <si>
    <t>Summer Training Trip</t>
  </si>
  <si>
    <t xml:space="preserve">      Gas for Rental Van</t>
  </si>
  <si>
    <t xml:space="preserve">      House Rental</t>
  </si>
  <si>
    <t xml:space="preserve">      Rental Vehicle</t>
  </si>
  <si>
    <t>Total Summer Training Trip</t>
  </si>
  <si>
    <t>Coaching Certifications &amp;  Registrations</t>
  </si>
  <si>
    <t>Officials Registration</t>
  </si>
  <si>
    <t>Business Taxes</t>
  </si>
  <si>
    <t xml:space="preserve">     Gross Receipts Tax</t>
  </si>
  <si>
    <t xml:space="preserve">     Penalties</t>
  </si>
  <si>
    <t xml:space="preserve">     Franchise Tax – NM</t>
  </si>
  <si>
    <t xml:space="preserve">    NM State Income Tax</t>
  </si>
  <si>
    <t>Total Taxes</t>
  </si>
  <si>
    <t>Office Supplies</t>
  </si>
  <si>
    <t>Delivery &amp; Postage</t>
  </si>
  <si>
    <t>Printing Costs</t>
  </si>
  <si>
    <t>Permits &amp; Licenses</t>
  </si>
  <si>
    <t>Insurance</t>
  </si>
  <si>
    <t>Fees Paid to Professionals</t>
  </si>
  <si>
    <r>
      <t xml:space="preserve">   </t>
    </r>
    <r>
      <rPr>
        <b/>
        <sz val="14"/>
        <color theme="1"/>
        <rFont val="Calibri"/>
        <family val="2"/>
        <scheme val="minor"/>
      </rPr>
      <t>Total Expenses</t>
    </r>
  </si>
  <si>
    <t>Excess Revenue over Expenses</t>
  </si>
  <si>
    <t xml:space="preserve">       Food</t>
  </si>
  <si>
    <t xml:space="preserve"> Coach Uniforms</t>
  </si>
  <si>
    <t>Coach Education</t>
  </si>
  <si>
    <t xml:space="preserve"> Cost of Goods Sold</t>
  </si>
  <si>
    <t xml:space="preserve"> Team Equipment</t>
  </si>
  <si>
    <t xml:space="preserve"> Team Banquet</t>
  </si>
  <si>
    <t xml:space="preserve">      Athlete Portion</t>
  </si>
  <si>
    <t xml:space="preserve">      Amusement Park  &amp; Hotel*</t>
  </si>
  <si>
    <t xml:space="preserve">      Meet shirts</t>
  </si>
  <si>
    <t>Donations</t>
  </si>
  <si>
    <t xml:space="preserve">     Gas for meets/coaches</t>
  </si>
  <si>
    <t>Interest Income</t>
  </si>
  <si>
    <t>USA Swimming Registration owed by Swimmers</t>
  </si>
  <si>
    <t xml:space="preserve">CAQ Club Fee </t>
  </si>
  <si>
    <t xml:space="preserve">    Software</t>
  </si>
  <si>
    <t xml:space="preserve">    Computer</t>
  </si>
  <si>
    <t>Total Computer/Software</t>
  </si>
  <si>
    <t>2nd 1/2 FLA deposit from swimmers</t>
  </si>
  <si>
    <t>Masters Drop In Fees</t>
  </si>
  <si>
    <t>Bank Fee &amp; Credit Card Fee</t>
  </si>
  <si>
    <t xml:space="preserve">        Swim Camp</t>
  </si>
  <si>
    <t>Meet Entries Paid by swimmers</t>
  </si>
  <si>
    <t xml:space="preserve"> </t>
  </si>
  <si>
    <t>2017 Proposed Amended Budget</t>
  </si>
  <si>
    <t>2017 FYE Actual Through 8/31/17</t>
  </si>
  <si>
    <t xml:space="preserve">        USOTC Training Trip</t>
  </si>
  <si>
    <t xml:space="preserve">     Total Athlete Travel</t>
  </si>
  <si>
    <t>Total ROE less pass through items</t>
  </si>
  <si>
    <t>Pass through items</t>
  </si>
  <si>
    <t>2018 Proposed Budget V1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</si>
</sst>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u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0" fontId="0" fillId="0" borderId="0" xfId="0" applyNumberFormat="1"/>
    <xf numFmtId="40" fontId="1" fillId="0" borderId="1" xfId="0" applyNumberFormat="1" applyFont="1" applyBorder="1" applyAlignment="1">
      <alignment horizontal="center" vertical="center" wrapText="1"/>
    </xf>
    <xf numFmtId="40" fontId="2" fillId="0" borderId="2" xfId="0" applyNumberFormat="1" applyFont="1" applyBorder="1" applyAlignment="1">
      <alignment vertical="center" wrapText="1"/>
    </xf>
    <xf numFmtId="40" fontId="3" fillId="0" borderId="2" xfId="0" applyNumberFormat="1" applyFont="1" applyBorder="1" applyAlignment="1">
      <alignment horizontal="center" vertical="center" wrapText="1"/>
    </xf>
    <xf numFmtId="40" fontId="3" fillId="0" borderId="2" xfId="0" applyNumberFormat="1" applyFont="1" applyBorder="1" applyAlignment="1">
      <alignment vertical="center" wrapText="1"/>
    </xf>
    <xf numFmtId="40" fontId="2" fillId="0" borderId="2" xfId="0" applyNumberFormat="1" applyFont="1" applyBorder="1" applyAlignment="1">
      <alignment horizontal="center" vertical="center" wrapText="1"/>
    </xf>
    <xf numFmtId="40" fontId="1" fillId="0" borderId="2" xfId="0" applyNumberFormat="1" applyFont="1" applyBorder="1" applyAlignment="1">
      <alignment horizontal="center" vertical="center" wrapText="1"/>
    </xf>
    <xf numFmtId="40" fontId="4" fillId="0" borderId="2" xfId="0" applyNumberFormat="1" applyFont="1" applyBorder="1" applyAlignment="1">
      <alignment vertical="center" wrapText="1"/>
    </xf>
    <xf numFmtId="40" fontId="4" fillId="0" borderId="2" xfId="0" applyNumberFormat="1" applyFont="1" applyBorder="1" applyAlignment="1">
      <alignment horizontal="center" vertical="center" wrapText="1"/>
    </xf>
    <xf numFmtId="40" fontId="5" fillId="0" borderId="2" xfId="0" applyNumberFormat="1" applyFont="1" applyBorder="1" applyAlignment="1">
      <alignment vertical="center" wrapText="1"/>
    </xf>
    <xf numFmtId="40" fontId="5" fillId="0" borderId="2" xfId="0" applyNumberFormat="1" applyFont="1" applyBorder="1" applyAlignment="1">
      <alignment horizontal="center" vertical="center" wrapText="1"/>
    </xf>
    <xf numFmtId="40" fontId="3" fillId="0" borderId="0" xfId="0" applyNumberFormat="1" applyFont="1" applyBorder="1" applyAlignment="1">
      <alignment vertical="center" wrapText="1"/>
    </xf>
    <xf numFmtId="40" fontId="3" fillId="0" borderId="2" xfId="0" applyNumberFormat="1" applyFont="1" applyFill="1" applyBorder="1" applyAlignment="1">
      <alignment vertical="center" wrapText="1"/>
    </xf>
    <xf numFmtId="40" fontId="0" fillId="0" borderId="0" xfId="0" applyNumberFormat="1" applyFill="1"/>
    <xf numFmtId="40" fontId="3" fillId="0" borderId="2" xfId="0" applyNumberFormat="1" applyFont="1" applyFill="1" applyBorder="1" applyAlignment="1">
      <alignment horizontal="center" vertical="center" wrapText="1"/>
    </xf>
    <xf numFmtId="40" fontId="3" fillId="2" borderId="2" xfId="0" applyNumberFormat="1" applyFont="1" applyFill="1" applyBorder="1" applyAlignment="1">
      <alignment vertical="center" wrapText="1"/>
    </xf>
    <xf numFmtId="40" fontId="0" fillId="2" borderId="0" xfId="0" applyNumberFormat="1" applyFont="1" applyFill="1"/>
    <xf numFmtId="40" fontId="3" fillId="2" borderId="2" xfId="0" applyNumberFormat="1" applyFont="1" applyFill="1" applyBorder="1" applyAlignment="1">
      <alignment horizontal="center" vertical="center" wrapText="1"/>
    </xf>
    <xf numFmtId="40" fontId="0" fillId="2" borderId="0" xfId="0" applyNumberFormat="1" applyFill="1"/>
    <xf numFmtId="40" fontId="5" fillId="0" borderId="0" xfId="0" applyNumberFormat="1" applyFont="1" applyBorder="1" applyAlignment="1">
      <alignment horizontal="center" vertical="center" wrapText="1"/>
    </xf>
    <xf numFmtId="40" fontId="7" fillId="0" borderId="0" xfId="0" applyNumberFormat="1" applyFont="1" applyBorder="1" applyAlignment="1">
      <alignment vertical="center" wrapText="1"/>
    </xf>
    <xf numFmtId="40" fontId="6" fillId="2" borderId="0" xfId="0" applyNumberFormat="1" applyFont="1" applyFill="1"/>
    <xf numFmtId="40" fontId="1" fillId="0" borderId="3" xfId="0" applyNumberFormat="1" applyFont="1" applyBorder="1" applyAlignment="1">
      <alignment horizontal="center" vertical="center" wrapText="1"/>
    </xf>
    <xf numFmtId="40" fontId="0" fillId="0" borderId="4" xfId="0" applyNumberFormat="1" applyBorder="1"/>
    <xf numFmtId="40" fontId="0" fillId="3" borderId="4" xfId="0" applyNumberFormat="1" applyFill="1" applyBorder="1"/>
    <xf numFmtId="40" fontId="0" fillId="2" borderId="4" xfId="0" applyNumberFormat="1" applyFill="1" applyBorder="1"/>
    <xf numFmtId="40" fontId="8" fillId="2" borderId="4" xfId="0" applyNumberFormat="1" applyFont="1" applyFill="1" applyBorder="1"/>
    <xf numFmtId="40" fontId="0" fillId="2" borderId="4" xfId="0" applyNumberFormat="1" applyFont="1" applyFill="1" applyBorder="1"/>
    <xf numFmtId="40" fontId="6" fillId="2" borderId="4" xfId="0" applyNumberFormat="1" applyFont="1" applyFill="1" applyBorder="1"/>
    <xf numFmtId="40" fontId="9" fillId="0" borderId="0" xfId="0" applyNumberFormat="1" applyFont="1" applyAlignment="1">
      <alignment horizontal="center" wrapText="1"/>
    </xf>
    <xf numFmtId="40" fontId="0" fillId="4" borderId="0" xfId="0" applyNumberFormat="1" applyFill="1"/>
    <xf numFmtId="40" fontId="0" fillId="4" borderId="0" xfId="0" applyNumberFormat="1" applyFont="1" applyFill="1"/>
    <xf numFmtId="40" fontId="1" fillId="0" borderId="0" xfId="0" applyNumberFormat="1" applyFont="1" applyBorder="1" applyAlignment="1">
      <alignment horizontal="center" vertical="center" wrapText="1"/>
    </xf>
    <xf numFmtId="40" fontId="0" fillId="0" borderId="0" xfId="0" applyNumberFormat="1" applyBorder="1"/>
    <xf numFmtId="40" fontId="0" fillId="2" borderId="0" xfId="0" applyNumberFormat="1" applyFill="1" applyBorder="1"/>
    <xf numFmtId="40" fontId="0" fillId="2" borderId="0" xfId="0" applyNumberFormat="1" applyFont="1" applyFill="1" applyBorder="1"/>
    <xf numFmtId="40" fontId="8" fillId="2" borderId="0" xfId="0" applyNumberFormat="1" applyFont="1" applyFill="1" applyBorder="1"/>
    <xf numFmtId="40" fontId="6" fillId="0" borderId="0" xfId="0" applyNumberFormat="1" applyFont="1"/>
    <xf numFmtId="40" fontId="6" fillId="0" borderId="4" xfId="0" applyNumberFormat="1" applyFont="1" applyBorder="1"/>
    <xf numFmtId="40" fontId="9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tabSelected="1" topLeftCell="A49" zoomScaleNormal="100" zoomScalePageLayoutView="70" workbookViewId="0">
      <selection activeCell="J57" sqref="J57"/>
    </sheetView>
  </sheetViews>
  <sheetFormatPr defaultColWidth="9.109375" defaultRowHeight="14.4" x14ac:dyDescent="0.3"/>
  <cols>
    <col min="1" max="1" width="27.5546875" style="1" customWidth="1"/>
    <col min="2" max="2" width="0.109375" style="1" hidden="1" customWidth="1"/>
    <col min="3" max="3" width="4.33203125" style="1" customWidth="1"/>
    <col min="4" max="4" width="4.109375" style="1" customWidth="1"/>
    <col min="5" max="5" width="11.6640625" style="34" customWidth="1"/>
    <col min="6" max="6" width="14.5546875" style="1" customWidth="1"/>
    <col min="7" max="7" width="9.109375" style="1"/>
    <col min="8" max="8" width="16" style="24" customWidth="1"/>
    <col min="9" max="9" width="9.109375" style="1"/>
    <col min="10" max="10" width="15.77734375" style="1" customWidth="1"/>
    <col min="11" max="16384" width="9.109375" style="1"/>
  </cols>
  <sheetData>
    <row r="1" spans="1:10" ht="94.2" thickBot="1" x14ac:dyDescent="0.5">
      <c r="C1" s="2"/>
      <c r="E1" s="33"/>
      <c r="F1" s="30" t="s">
        <v>63</v>
      </c>
      <c r="H1" s="23" t="s">
        <v>64</v>
      </c>
      <c r="J1" s="40" t="s">
        <v>69</v>
      </c>
    </row>
    <row r="2" spans="1:10" ht="19.5" customHeight="1" thickBot="1" x14ac:dyDescent="0.35">
      <c r="A2" s="3" t="s">
        <v>0</v>
      </c>
      <c r="C2" s="7"/>
    </row>
    <row r="3" spans="1:10" ht="16.2" thickBot="1" x14ac:dyDescent="0.35">
      <c r="A3" s="5" t="s">
        <v>1</v>
      </c>
      <c r="C3" s="4"/>
      <c r="F3" s="1">
        <v>31000</v>
      </c>
      <c r="H3" s="24">
        <v>29330</v>
      </c>
      <c r="J3" s="1">
        <v>8076</v>
      </c>
    </row>
    <row r="4" spans="1:10" ht="16.2" thickBot="1" x14ac:dyDescent="0.35">
      <c r="A4" s="5" t="s">
        <v>49</v>
      </c>
      <c r="C4" s="4"/>
      <c r="F4" s="1">
        <v>200</v>
      </c>
      <c r="H4" s="24">
        <v>120</v>
      </c>
      <c r="J4" s="1">
        <v>200</v>
      </c>
    </row>
    <row r="5" spans="1:10" ht="16.2" thickBot="1" x14ac:dyDescent="0.35">
      <c r="A5" s="5" t="s">
        <v>58</v>
      </c>
      <c r="C5" s="4"/>
      <c r="F5" s="1">
        <v>25</v>
      </c>
      <c r="H5" s="24">
        <v>25</v>
      </c>
      <c r="J5" s="1">
        <v>10</v>
      </c>
    </row>
    <row r="6" spans="1:10" ht="16.2" thickBot="1" x14ac:dyDescent="0.35">
      <c r="A6" s="5" t="s">
        <v>2</v>
      </c>
      <c r="C6" s="4"/>
      <c r="F6" s="31">
        <v>0</v>
      </c>
      <c r="H6" s="26">
        <v>0</v>
      </c>
    </row>
    <row r="7" spans="1:10" ht="16.2" thickBot="1" x14ac:dyDescent="0.35">
      <c r="A7" s="5" t="s">
        <v>51</v>
      </c>
      <c r="C7" s="4"/>
      <c r="F7" s="31">
        <v>12</v>
      </c>
      <c r="H7" s="24">
        <v>14</v>
      </c>
      <c r="J7" s="1">
        <v>10</v>
      </c>
    </row>
    <row r="8" spans="1:10" ht="18.600000000000001" thickBot="1" x14ac:dyDescent="0.35">
      <c r="A8" s="3" t="s">
        <v>3</v>
      </c>
      <c r="C8" s="6"/>
      <c r="F8" s="31">
        <f>SUM(F3:F7)</f>
        <v>31237</v>
      </c>
      <c r="H8" s="24">
        <f>SUM(H3:H7)</f>
        <v>29489</v>
      </c>
      <c r="J8" s="38">
        <f>SUM(J3:J7)</f>
        <v>8296</v>
      </c>
    </row>
    <row r="9" spans="1:10" ht="18.600000000000001" thickBot="1" x14ac:dyDescent="0.35">
      <c r="A9" s="5"/>
      <c r="C9" s="6"/>
    </row>
    <row r="10" spans="1:10" ht="18.600000000000001" thickBot="1" x14ac:dyDescent="0.35">
      <c r="A10" s="3" t="s">
        <v>4</v>
      </c>
      <c r="C10" s="4"/>
    </row>
    <row r="11" spans="1:10" ht="16.2" thickBot="1" x14ac:dyDescent="0.35">
      <c r="A11" s="5" t="s">
        <v>5</v>
      </c>
      <c r="C11" s="4"/>
    </row>
    <row r="12" spans="1:10" ht="16.2" thickBot="1" x14ac:dyDescent="0.35">
      <c r="A12" s="5" t="s">
        <v>6</v>
      </c>
      <c r="C12" s="4"/>
      <c r="E12" s="35"/>
      <c r="F12" s="31">
        <v>1800</v>
      </c>
      <c r="H12" s="26">
        <v>1553</v>
      </c>
      <c r="J12" s="1">
        <v>1200</v>
      </c>
    </row>
    <row r="13" spans="1:10" s="17" customFormat="1" ht="16.2" thickBot="1" x14ac:dyDescent="0.35">
      <c r="A13" s="16" t="s">
        <v>50</v>
      </c>
      <c r="C13" s="18"/>
      <c r="E13" s="36"/>
      <c r="F13" s="32">
        <v>3000</v>
      </c>
      <c r="H13" s="28">
        <v>2780</v>
      </c>
      <c r="J13" s="17">
        <v>2500</v>
      </c>
    </row>
    <row r="14" spans="1:10" ht="16.2" thickBot="1" x14ac:dyDescent="0.35">
      <c r="A14" s="5" t="s">
        <v>7</v>
      </c>
      <c r="C14" s="4"/>
      <c r="E14" s="37"/>
      <c r="F14" s="31">
        <v>6000</v>
      </c>
      <c r="H14" s="27">
        <v>5297</v>
      </c>
      <c r="J14" s="1">
        <v>2500</v>
      </c>
    </row>
    <row r="15" spans="1:10" ht="16.2" thickBot="1" x14ac:dyDescent="0.35">
      <c r="A15" s="5" t="s">
        <v>8</v>
      </c>
      <c r="C15" s="4"/>
      <c r="F15" s="1">
        <v>300</v>
      </c>
      <c r="H15" s="24">
        <v>41</v>
      </c>
    </row>
    <row r="16" spans="1:10" ht="16.2" thickBot="1" x14ac:dyDescent="0.35">
      <c r="A16" s="5" t="s">
        <v>9</v>
      </c>
      <c r="C16" s="4"/>
      <c r="E16" s="35"/>
      <c r="F16" s="1">
        <v>175</v>
      </c>
      <c r="H16" s="26">
        <v>135</v>
      </c>
      <c r="J16" s="1">
        <v>100</v>
      </c>
    </row>
    <row r="17" spans="1:10" ht="16.2" thickBot="1" x14ac:dyDescent="0.35">
      <c r="A17" s="5" t="s">
        <v>10</v>
      </c>
      <c r="C17" s="4"/>
      <c r="F17" s="1">
        <v>500</v>
      </c>
      <c r="H17" s="26">
        <v>460</v>
      </c>
    </row>
    <row r="18" spans="1:10" ht="16.2" thickBot="1" x14ac:dyDescent="0.35">
      <c r="A18" s="8" t="s">
        <v>11</v>
      </c>
      <c r="C18" s="9"/>
      <c r="E18" s="35"/>
      <c r="F18" s="31">
        <f>SUM(F12:F17)</f>
        <v>11775</v>
      </c>
      <c r="H18" s="26">
        <f>SUM(H12:H17)</f>
        <v>10266</v>
      </c>
      <c r="J18" s="38">
        <f>SUM(J12:J17)</f>
        <v>6300</v>
      </c>
    </row>
    <row r="19" spans="1:10" ht="16.2" thickBot="1" x14ac:dyDescent="0.35">
      <c r="A19" s="5"/>
      <c r="C19" s="9"/>
    </row>
    <row r="20" spans="1:10" s="17" customFormat="1" ht="16.2" thickBot="1" x14ac:dyDescent="0.35">
      <c r="A20" s="16" t="s">
        <v>12</v>
      </c>
      <c r="C20" s="18"/>
      <c r="E20" s="36"/>
      <c r="F20" s="17">
        <v>4000</v>
      </c>
      <c r="H20" s="28">
        <v>3152</v>
      </c>
      <c r="J20" s="17">
        <v>2700</v>
      </c>
    </row>
    <row r="21" spans="1:10" ht="16.2" thickBot="1" x14ac:dyDescent="0.35">
      <c r="A21" s="5" t="s">
        <v>13</v>
      </c>
      <c r="C21" s="4"/>
    </row>
    <row r="22" spans="1:10" ht="16.2" thickBot="1" x14ac:dyDescent="0.35">
      <c r="A22" s="5" t="s">
        <v>14</v>
      </c>
      <c r="C22" s="4"/>
      <c r="F22" s="1">
        <v>600</v>
      </c>
      <c r="H22" s="24">
        <v>0</v>
      </c>
    </row>
    <row r="23" spans="1:10" ht="16.2" thickBot="1" x14ac:dyDescent="0.35">
      <c r="A23" s="16" t="s">
        <v>15</v>
      </c>
      <c r="B23" s="19"/>
      <c r="C23" s="18"/>
      <c r="D23" s="22"/>
      <c r="E23" s="35"/>
      <c r="F23" s="31">
        <v>0</v>
      </c>
      <c r="G23" s="19"/>
      <c r="H23" s="26">
        <v>-178</v>
      </c>
    </row>
    <row r="24" spans="1:10" ht="16.2" thickBot="1" x14ac:dyDescent="0.35">
      <c r="A24" s="16" t="s">
        <v>65</v>
      </c>
      <c r="B24" s="19"/>
      <c r="C24" s="18"/>
      <c r="D24" s="22"/>
      <c r="E24" s="35"/>
      <c r="F24" s="31"/>
      <c r="G24" s="19"/>
      <c r="H24" s="26">
        <v>1955</v>
      </c>
    </row>
    <row r="25" spans="1:10" s="19" customFormat="1" ht="16.2" thickBot="1" x14ac:dyDescent="0.35">
      <c r="A25" s="16" t="s">
        <v>60</v>
      </c>
      <c r="C25" s="18"/>
      <c r="D25" s="22"/>
      <c r="E25" s="35"/>
      <c r="H25" s="26">
        <v>3508</v>
      </c>
    </row>
    <row r="26" spans="1:10" s="19" customFormat="1" ht="16.2" thickBot="1" x14ac:dyDescent="0.35">
      <c r="A26" s="16" t="s">
        <v>66</v>
      </c>
      <c r="C26" s="18"/>
      <c r="D26" s="22"/>
      <c r="E26" s="35"/>
      <c r="F26" s="19">
        <v>5000</v>
      </c>
      <c r="H26" s="25">
        <f>SUM(H23:H25)</f>
        <v>5285</v>
      </c>
    </row>
    <row r="27" spans="1:10" s="19" customFormat="1" ht="31.8" thickBot="1" x14ac:dyDescent="0.35">
      <c r="A27" s="16" t="s">
        <v>16</v>
      </c>
      <c r="C27" s="18"/>
      <c r="E27" s="35"/>
      <c r="F27" s="19">
        <v>3500</v>
      </c>
      <c r="H27" s="26">
        <v>3067</v>
      </c>
      <c r="J27" s="19">
        <v>1500</v>
      </c>
    </row>
    <row r="28" spans="1:10" ht="16.2" thickBot="1" x14ac:dyDescent="0.35">
      <c r="A28" s="5" t="s">
        <v>17</v>
      </c>
      <c r="C28" s="4"/>
      <c r="E28" s="35"/>
      <c r="F28" s="1">
        <v>400</v>
      </c>
      <c r="H28" s="26">
        <v>289</v>
      </c>
      <c r="J28" s="1">
        <v>50</v>
      </c>
    </row>
    <row r="29" spans="1:10" ht="31.8" thickBot="1" x14ac:dyDescent="0.35">
      <c r="A29" s="8" t="s">
        <v>18</v>
      </c>
      <c r="C29" s="9"/>
      <c r="E29" s="35"/>
      <c r="F29" s="31">
        <f>SUM(F22:F28)</f>
        <v>9500</v>
      </c>
      <c r="H29" s="26">
        <f>SUM(H26+H27+H28)</f>
        <v>8641</v>
      </c>
      <c r="J29" s="1">
        <f>SUM(J23:J28)</f>
        <v>1550</v>
      </c>
    </row>
    <row r="30" spans="1:10" ht="16.2" thickBot="1" x14ac:dyDescent="0.35">
      <c r="A30" s="8"/>
      <c r="C30" s="9"/>
    </row>
    <row r="31" spans="1:10" ht="16.2" thickBot="1" x14ac:dyDescent="0.35">
      <c r="A31" s="5" t="s">
        <v>19</v>
      </c>
      <c r="C31" s="9"/>
    </row>
    <row r="32" spans="1:10" ht="16.2" thickBot="1" x14ac:dyDescent="0.35">
      <c r="A32" s="5" t="s">
        <v>46</v>
      </c>
      <c r="C32" s="9"/>
    </row>
    <row r="33" spans="1:10" ht="31.8" thickBot="1" x14ac:dyDescent="0.35">
      <c r="A33" s="5" t="s">
        <v>47</v>
      </c>
      <c r="C33" s="4"/>
    </row>
    <row r="34" spans="1:10" ht="16.2" thickBot="1" x14ac:dyDescent="0.35">
      <c r="A34" s="5" t="s">
        <v>40</v>
      </c>
      <c r="C34" s="4"/>
      <c r="H34" s="26">
        <v>0</v>
      </c>
    </row>
    <row r="35" spans="1:10" ht="16.2" thickBot="1" x14ac:dyDescent="0.35">
      <c r="A35" s="5" t="s">
        <v>20</v>
      </c>
      <c r="C35" s="4"/>
      <c r="H35" s="24">
        <v>0</v>
      </c>
    </row>
    <row r="36" spans="1:10" ht="16.2" thickBot="1" x14ac:dyDescent="0.35">
      <c r="A36" s="5" t="s">
        <v>48</v>
      </c>
      <c r="C36" s="4"/>
    </row>
    <row r="37" spans="1:10" ht="16.2" thickBot="1" x14ac:dyDescent="0.35">
      <c r="A37" s="5" t="s">
        <v>21</v>
      </c>
      <c r="C37" s="4"/>
      <c r="F37" s="1">
        <v>525</v>
      </c>
      <c r="H37" s="26">
        <v>525</v>
      </c>
    </row>
    <row r="38" spans="1:10" ht="16.2" thickBot="1" x14ac:dyDescent="0.35">
      <c r="A38" s="5" t="s">
        <v>22</v>
      </c>
      <c r="C38" s="4"/>
      <c r="F38" s="1">
        <v>1000</v>
      </c>
      <c r="H38" s="24">
        <v>0</v>
      </c>
    </row>
    <row r="39" spans="1:10" ht="16.2" thickBot="1" x14ac:dyDescent="0.35">
      <c r="A39" s="8" t="s">
        <v>23</v>
      </c>
      <c r="C39" s="9"/>
      <c r="F39" s="31">
        <v>1525</v>
      </c>
      <c r="H39" s="26">
        <f>SUM(H34:H38)</f>
        <v>525</v>
      </c>
      <c r="J39" s="1">
        <v>0</v>
      </c>
    </row>
    <row r="40" spans="1:10" ht="16.2" thickBot="1" x14ac:dyDescent="0.35">
      <c r="A40" s="5"/>
      <c r="C40" s="9"/>
    </row>
    <row r="41" spans="1:10" ht="31.8" thickBot="1" x14ac:dyDescent="0.35">
      <c r="A41" s="5" t="s">
        <v>24</v>
      </c>
      <c r="C41" s="4"/>
      <c r="E41" s="35"/>
      <c r="F41" s="31">
        <v>1000</v>
      </c>
      <c r="H41" s="26">
        <v>858</v>
      </c>
      <c r="J41" s="1">
        <v>500</v>
      </c>
    </row>
    <row r="42" spans="1:10" ht="16.2" thickBot="1" x14ac:dyDescent="0.35">
      <c r="A42" s="5" t="s">
        <v>25</v>
      </c>
      <c r="C42" s="4"/>
      <c r="E42" s="37"/>
      <c r="F42" s="1">
        <v>132</v>
      </c>
      <c r="H42" s="26">
        <v>0</v>
      </c>
    </row>
    <row r="43" spans="1:10" ht="16.2" thickBot="1" x14ac:dyDescent="0.35">
      <c r="A43" s="5" t="s">
        <v>26</v>
      </c>
      <c r="C43" s="4"/>
    </row>
    <row r="44" spans="1:10" ht="16.2" thickBot="1" x14ac:dyDescent="0.35">
      <c r="A44" s="5" t="s">
        <v>27</v>
      </c>
      <c r="C44" s="4"/>
    </row>
    <row r="45" spans="1:10" ht="16.2" thickBot="1" x14ac:dyDescent="0.35">
      <c r="A45" s="5" t="s">
        <v>28</v>
      </c>
      <c r="C45" s="4"/>
      <c r="F45" s="31">
        <v>5</v>
      </c>
      <c r="H45" s="26">
        <v>5</v>
      </c>
    </row>
    <row r="46" spans="1:10" ht="16.2" thickBot="1" x14ac:dyDescent="0.35">
      <c r="A46" s="5" t="s">
        <v>29</v>
      </c>
      <c r="C46" s="4"/>
      <c r="H46" s="24" t="s">
        <v>62</v>
      </c>
    </row>
    <row r="47" spans="1:10" ht="16.2" thickBot="1" x14ac:dyDescent="0.35">
      <c r="A47" s="5" t="s">
        <v>30</v>
      </c>
      <c r="C47" s="4"/>
    </row>
    <row r="48" spans="1:10" ht="16.2" thickBot="1" x14ac:dyDescent="0.35">
      <c r="A48" s="8" t="s">
        <v>31</v>
      </c>
      <c r="C48" s="9"/>
      <c r="F48" s="31">
        <v>5</v>
      </c>
      <c r="H48" s="24">
        <f>SUM(H44:H47)</f>
        <v>5</v>
      </c>
    </row>
    <row r="49" spans="1:10" ht="16.2" thickBot="1" x14ac:dyDescent="0.35">
      <c r="A49" s="5"/>
      <c r="C49" s="9"/>
    </row>
    <row r="50" spans="1:10" ht="16.2" thickBot="1" x14ac:dyDescent="0.35">
      <c r="A50" s="5" t="s">
        <v>55</v>
      </c>
      <c r="C50" s="9"/>
      <c r="E50" s="35"/>
      <c r="F50" s="1">
        <v>476</v>
      </c>
      <c r="H50" s="26">
        <v>476</v>
      </c>
    </row>
    <row r="51" spans="1:10" ht="16.2" thickBot="1" x14ac:dyDescent="0.35">
      <c r="A51" s="5" t="s">
        <v>54</v>
      </c>
      <c r="C51" s="9"/>
      <c r="E51" s="35"/>
      <c r="H51" s="26"/>
    </row>
    <row r="52" spans="1:10" ht="16.2" thickBot="1" x14ac:dyDescent="0.35">
      <c r="A52" s="8" t="s">
        <v>56</v>
      </c>
      <c r="C52" s="9"/>
      <c r="E52" s="35"/>
      <c r="F52" s="31">
        <v>476</v>
      </c>
      <c r="H52" s="29">
        <f>SUM(H50:H51)</f>
        <v>476</v>
      </c>
    </row>
    <row r="53" spans="1:10" s="19" customFormat="1" ht="16.2" thickBot="1" x14ac:dyDescent="0.35">
      <c r="A53" s="16" t="s">
        <v>41</v>
      </c>
      <c r="C53" s="18"/>
      <c r="E53" s="35"/>
      <c r="F53" s="31">
        <v>100</v>
      </c>
      <c r="H53" s="26">
        <v>0</v>
      </c>
    </row>
    <row r="54" spans="1:10" ht="16.2" thickBot="1" x14ac:dyDescent="0.35">
      <c r="A54" s="5" t="s">
        <v>42</v>
      </c>
      <c r="C54" s="4"/>
      <c r="E54" s="35"/>
      <c r="F54" s="1">
        <v>100</v>
      </c>
      <c r="H54" s="26">
        <v>0</v>
      </c>
    </row>
    <row r="55" spans="1:10" ht="16.2" thickBot="1" x14ac:dyDescent="0.35">
      <c r="A55" s="5" t="s">
        <v>43</v>
      </c>
      <c r="C55" s="4"/>
    </row>
    <row r="56" spans="1:10" ht="16.2" thickBot="1" x14ac:dyDescent="0.35">
      <c r="A56" s="5" t="s">
        <v>44</v>
      </c>
      <c r="C56" s="4"/>
      <c r="E56" s="35"/>
      <c r="F56" s="1">
        <v>1500</v>
      </c>
      <c r="H56" s="26">
        <v>951</v>
      </c>
      <c r="J56" s="1">
        <v>800</v>
      </c>
    </row>
    <row r="57" spans="1:10" ht="16.2" thickBot="1" x14ac:dyDescent="0.35">
      <c r="A57" s="5" t="s">
        <v>45</v>
      </c>
      <c r="C57" s="4"/>
      <c r="E57" s="35"/>
      <c r="F57" s="31">
        <v>800</v>
      </c>
      <c r="H57" s="26">
        <v>132</v>
      </c>
    </row>
    <row r="58" spans="1:10" s="19" customFormat="1" ht="16.2" thickBot="1" x14ac:dyDescent="0.35">
      <c r="A58" s="16" t="s">
        <v>32</v>
      </c>
      <c r="C58" s="18"/>
      <c r="E58" s="35"/>
      <c r="F58" s="19">
        <v>200</v>
      </c>
      <c r="H58" s="26">
        <v>124</v>
      </c>
      <c r="J58" s="19">
        <v>100</v>
      </c>
    </row>
    <row r="59" spans="1:10" ht="16.2" thickBot="1" x14ac:dyDescent="0.35">
      <c r="A59" s="5" t="s">
        <v>33</v>
      </c>
      <c r="C59" s="4"/>
      <c r="E59" s="35"/>
      <c r="F59" s="1">
        <v>60</v>
      </c>
      <c r="H59" s="26">
        <v>18</v>
      </c>
      <c r="J59" s="1">
        <v>15</v>
      </c>
    </row>
    <row r="60" spans="1:10" ht="16.2" thickBot="1" x14ac:dyDescent="0.35">
      <c r="A60" s="5" t="s">
        <v>34</v>
      </c>
      <c r="C60" s="4"/>
    </row>
    <row r="61" spans="1:10" s="19" customFormat="1" ht="16.2" thickBot="1" x14ac:dyDescent="0.35">
      <c r="A61" s="16" t="s">
        <v>35</v>
      </c>
      <c r="C61" s="18"/>
      <c r="E61" s="35"/>
      <c r="F61" s="19">
        <v>12</v>
      </c>
      <c r="H61" s="26">
        <v>11</v>
      </c>
      <c r="J61" s="19">
        <v>11</v>
      </c>
    </row>
    <row r="62" spans="1:10" s="14" customFormat="1" ht="16.2" thickBot="1" x14ac:dyDescent="0.35">
      <c r="A62" s="13" t="s">
        <v>59</v>
      </c>
      <c r="C62" s="15"/>
      <c r="E62" s="35"/>
      <c r="F62" s="14">
        <v>150</v>
      </c>
      <c r="H62" s="26">
        <v>99</v>
      </c>
      <c r="J62" s="14">
        <v>99</v>
      </c>
    </row>
    <row r="63" spans="1:10" ht="16.2" thickBot="1" x14ac:dyDescent="0.35">
      <c r="A63" s="5" t="s">
        <v>36</v>
      </c>
      <c r="C63" s="4"/>
      <c r="E63" s="35"/>
      <c r="F63" s="1">
        <v>425</v>
      </c>
      <c r="H63" s="26">
        <v>425</v>
      </c>
      <c r="J63" s="1">
        <v>425</v>
      </c>
    </row>
    <row r="64" spans="1:10" ht="16.2" thickBot="1" x14ac:dyDescent="0.35">
      <c r="A64" s="5" t="s">
        <v>37</v>
      </c>
      <c r="C64" s="4"/>
      <c r="F64" s="31">
        <v>338</v>
      </c>
      <c r="H64" s="26">
        <v>338</v>
      </c>
      <c r="J64" s="1">
        <v>179</v>
      </c>
    </row>
    <row r="65" spans="1:10" ht="18.600000000000001" thickBot="1" x14ac:dyDescent="0.35">
      <c r="A65" s="5" t="s">
        <v>38</v>
      </c>
      <c r="C65" s="6"/>
      <c r="F65" s="1">
        <f>SUM(F64+F63+F62+F61+F60+F59+F58+F57+F56+F55+F54+F53+F52+F48+F42+F41+F39+F29+F20+F18)</f>
        <v>32098</v>
      </c>
      <c r="H65" s="24">
        <f>SUM(H64+H63+H62+H61+H60+H59+H58+H57+H56+H54+H53+H52+H48+H41+H39+H29+H20+H18)</f>
        <v>26021</v>
      </c>
      <c r="J65" s="1">
        <f>SUM(J18+J20+J41+J56+J58+J59+J61+J62+J63+J64)</f>
        <v>11129</v>
      </c>
    </row>
    <row r="66" spans="1:10" ht="42.6" thickBot="1" x14ac:dyDescent="0.35">
      <c r="A66" s="10" t="s">
        <v>39</v>
      </c>
      <c r="C66" s="11"/>
      <c r="F66" s="1">
        <f>SUM(F8-F65)</f>
        <v>-861</v>
      </c>
      <c r="H66" s="24">
        <f>SUM(H8-H65)</f>
        <v>3468</v>
      </c>
      <c r="J66" s="1">
        <f>SUM(J8-J65)</f>
        <v>-2833</v>
      </c>
    </row>
    <row r="67" spans="1:10" ht="21" x14ac:dyDescent="0.3">
      <c r="A67" s="21" t="s">
        <v>68</v>
      </c>
      <c r="C67" s="20"/>
    </row>
    <row r="68" spans="1:10" ht="15.6" x14ac:dyDescent="0.3">
      <c r="A68" s="1" t="s">
        <v>61</v>
      </c>
      <c r="C68" s="12"/>
      <c r="H68" s="24">
        <v>393</v>
      </c>
    </row>
    <row r="69" spans="1:10" ht="15.6" x14ac:dyDescent="0.3">
      <c r="A69" s="1" t="s">
        <v>57</v>
      </c>
      <c r="C69" s="12"/>
      <c r="H69" s="24">
        <v>0</v>
      </c>
    </row>
    <row r="70" spans="1:10" x14ac:dyDescent="0.3">
      <c r="A70" s="1" t="s">
        <v>52</v>
      </c>
      <c r="H70" s="24">
        <v>360</v>
      </c>
    </row>
    <row r="71" spans="1:10" x14ac:dyDescent="0.3">
      <c r="A71" s="1" t="s">
        <v>53</v>
      </c>
      <c r="H71" s="24">
        <v>77</v>
      </c>
    </row>
    <row r="73" spans="1:10" x14ac:dyDescent="0.3">
      <c r="A73" s="38" t="s">
        <v>67</v>
      </c>
      <c r="H73" s="39">
        <f>H66-H68-H70-H71+H69</f>
        <v>2638</v>
      </c>
    </row>
  </sheetData>
  <pageMargins left="0.7" right="0.7" top="0.75" bottom="0.75" header="0.3" footer="0.3"/>
  <pageSetup orientation="landscape" r:id="rId1"/>
  <headerFooter>
    <oddHeader xml:space="preserve">&amp;CLeisure Aquatics &amp; Masters Swimming
 2016 Income Statement and Budgets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Beverly</dc:creator>
  <cp:lastModifiedBy>Beverly Leasure</cp:lastModifiedBy>
  <cp:lastPrinted>2017-10-06T16:21:35Z</cp:lastPrinted>
  <dcterms:created xsi:type="dcterms:W3CDTF">2014-09-23T03:27:17Z</dcterms:created>
  <dcterms:modified xsi:type="dcterms:W3CDTF">2017-10-06T16:23:19Z</dcterms:modified>
</cp:coreProperties>
</file>