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735"/>
  </bookViews>
  <sheets>
    <sheet name="dept1" sheetId="4" r:id="rId1"/>
  </sheets>
  <definedNames>
    <definedName name="_10_2">#REF!</definedName>
    <definedName name="Times">#REF!:#REF!</definedName>
  </definedNames>
  <calcPr calcId="145621"/>
</workbook>
</file>

<file path=xl/calcChain.xml><?xml version="1.0" encoding="utf-8"?>
<calcChain xmlns="http://schemas.openxmlformats.org/spreadsheetml/2006/main">
  <c r="G42" i="4" l="1"/>
  <c r="G41" i="4"/>
  <c r="G40" i="4"/>
  <c r="G39" i="4"/>
  <c r="G38" i="4"/>
  <c r="G37" i="4"/>
  <c r="G25" i="4"/>
  <c r="G24" i="4"/>
  <c r="G23" i="4"/>
  <c r="G22" i="4"/>
  <c r="G21" i="4"/>
  <c r="G20" i="4"/>
  <c r="J68" i="4" l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222" i="4" s="1"/>
  <c r="J223" i="4" s="1"/>
  <c r="K44" i="4" l="1"/>
  <c r="J44" i="4"/>
  <c r="G43" i="4"/>
  <c r="G36" i="4"/>
  <c r="G35" i="4"/>
  <c r="G34" i="4"/>
  <c r="G33" i="4"/>
  <c r="G32" i="4"/>
  <c r="G31" i="4"/>
  <c r="G30" i="4"/>
  <c r="G29" i="4"/>
  <c r="K27" i="4"/>
  <c r="J27" i="4"/>
  <c r="G26" i="4"/>
  <c r="G19" i="4"/>
  <c r="G18" i="4"/>
  <c r="G17" i="4"/>
  <c r="G16" i="4"/>
  <c r="G15" i="4"/>
  <c r="G14" i="4"/>
  <c r="G13" i="4"/>
  <c r="G12" i="4"/>
  <c r="A12" i="4"/>
  <c r="J59" i="4" l="1"/>
  <c r="A13" i="4"/>
  <c r="A14" i="4"/>
  <c r="J46" i="4"/>
  <c r="K46" i="4"/>
  <c r="G27" i="4"/>
  <c r="G44" i="4"/>
  <c r="A15" i="4" l="1"/>
  <c r="A16" i="4"/>
  <c r="J51" i="4"/>
  <c r="J50" i="4"/>
  <c r="I44" i="4"/>
  <c r="H44" i="4"/>
  <c r="H27" i="4"/>
  <c r="I27" i="4"/>
  <c r="A18" i="4" l="1"/>
  <c r="A17" i="4"/>
  <c r="J55" i="4"/>
  <c r="J53" i="4"/>
  <c r="J52" i="4"/>
  <c r="K52" i="4" s="1"/>
  <c r="J54" i="4"/>
  <c r="I46" i="4"/>
  <c r="H46" i="4"/>
  <c r="A20" i="4" l="1"/>
  <c r="A19" i="4"/>
  <c r="K53" i="4"/>
  <c r="J57" i="4"/>
  <c r="J56" i="4"/>
  <c r="L46" i="4"/>
  <c r="A22" i="4" l="1"/>
  <c r="A21" i="4"/>
  <c r="J58" i="4"/>
  <c r="J60" i="4" s="1"/>
  <c r="A24" i="4" l="1"/>
  <c r="A23" i="4"/>
  <c r="A29" i="4" l="1"/>
  <c r="A25" i="4"/>
  <c r="A31" i="4" l="1"/>
  <c r="A30" i="4"/>
  <c r="A33" i="4" l="1"/>
  <c r="A32" i="4"/>
  <c r="A35" i="4" l="1"/>
  <c r="A34" i="4"/>
  <c r="A37" i="4" l="1"/>
  <c r="A36" i="4"/>
  <c r="A38" i="4" l="1"/>
  <c r="A39" i="4"/>
  <c r="A41" i="4" l="1"/>
  <c r="A42" i="4" s="1"/>
  <c r="A40" i="4"/>
</calcChain>
</file>

<file path=xl/sharedStrings.xml><?xml version="1.0" encoding="utf-8"?>
<sst xmlns="http://schemas.openxmlformats.org/spreadsheetml/2006/main" count="58" uniqueCount="54">
  <si>
    <t>Biweekly Employee Time Sheet</t>
  </si>
  <si>
    <t>Employee Name:</t>
  </si>
  <si>
    <t>Week Starting:</t>
  </si>
  <si>
    <t>Time
In</t>
  </si>
  <si>
    <t>Time
Out</t>
  </si>
  <si>
    <t>Total
Hrs</t>
  </si>
  <si>
    <t>Date</t>
  </si>
  <si>
    <t>PTO</t>
  </si>
  <si>
    <t>OT</t>
  </si>
  <si>
    <t>Reg Hrs</t>
  </si>
  <si>
    <t>Department:</t>
  </si>
  <si>
    <t>Countryside YMCA</t>
  </si>
  <si>
    <t>1699 Deerfield Rd</t>
  </si>
  <si>
    <t>Lebanon, OH</t>
  </si>
  <si>
    <t>513-932-1424</t>
  </si>
  <si>
    <t>Supervisor Name:</t>
  </si>
  <si>
    <t>Admin</t>
  </si>
  <si>
    <t>Employee's Initials  verifying Completion</t>
  </si>
  <si>
    <t>Supervior's Initials verifying Complete and accurate</t>
  </si>
  <si>
    <t>Position</t>
  </si>
  <si>
    <t>ADULT</t>
  </si>
  <si>
    <t>MINOR</t>
  </si>
  <si>
    <t>TYPE</t>
  </si>
  <si>
    <t xml:space="preserve">Holiday </t>
  </si>
  <si>
    <t>Week 1 hours</t>
  </si>
  <si>
    <t>Week 2 hours</t>
  </si>
  <si>
    <t>Total hrs for pay period</t>
  </si>
  <si>
    <t>(use drop down arrow)</t>
  </si>
  <si>
    <t>hourly rate wk1</t>
  </si>
  <si>
    <t>hourly rate wk2</t>
  </si>
  <si>
    <t>Weekly salary</t>
  </si>
  <si>
    <t>hrs over 40 wk1</t>
  </si>
  <si>
    <t>hrs over 40 wk2</t>
  </si>
  <si>
    <t>Week 1 OT</t>
  </si>
  <si>
    <t>Week 2 OT</t>
  </si>
  <si>
    <t>Total OT for pay period</t>
  </si>
  <si>
    <t>Total pay for pay period</t>
  </si>
  <si>
    <t>Dept for OT pay</t>
  </si>
  <si>
    <t xml:space="preserve">Physical   </t>
  </si>
  <si>
    <t>Maintenance</t>
  </si>
  <si>
    <t>Aquatics</t>
  </si>
  <si>
    <t>Youth &amp; Family</t>
  </si>
  <si>
    <t>Arts &amp; Ed</t>
  </si>
  <si>
    <t xml:space="preserve">Landen </t>
  </si>
  <si>
    <t>Otterbein</t>
  </si>
  <si>
    <t>Leb/Landen</t>
  </si>
  <si>
    <t>Leb/Otterbein</t>
  </si>
  <si>
    <t>OT Rate</t>
  </si>
  <si>
    <t>Camp/A&amp;E</t>
  </si>
  <si>
    <t>Work Hours week 1</t>
  </si>
  <si>
    <t>Work Hours week 2</t>
  </si>
  <si>
    <t>Total PTO/Holiday pay</t>
  </si>
  <si>
    <t>YMCA staff time sheet</t>
  </si>
  <si>
    <t>Jason 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</si>
</sst>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d\ m/d"/>
    <numFmt numFmtId="165" formatCode="[$-409]h:mm\ AM/PM;@"/>
    <numFmt numFmtId="166" formatCode="m/d;@"/>
    <numFmt numFmtId="167" formatCode="[&lt;=9999999]###\-####;\(###\)\ ###\-####"/>
    <numFmt numFmtId="168" formatCode="m/d/yyyy;@"/>
    <numFmt numFmtId="169" formatCode="h:mm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name val="Verdana"/>
      <family val="2"/>
    </font>
    <font>
      <b/>
      <sz val="12"/>
      <color theme="0"/>
      <name val="Verdana"/>
      <family val="2"/>
    </font>
    <font>
      <sz val="10"/>
      <color theme="1"/>
      <name val="Cachet Book"/>
      <family val="2"/>
    </font>
    <font>
      <sz val="10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>
      <alignment vertical="center"/>
    </xf>
    <xf numFmtId="165" fontId="10" fillId="0" borderId="2" xfId="3" applyNumberFormat="1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9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2" fontId="10" fillId="4" borderId="2" xfId="0" applyNumberFormat="1" applyFont="1" applyFill="1" applyBorder="1" applyAlignment="1" applyProtection="1">
      <alignment horizontal="center" vertical="center"/>
    </xf>
    <xf numFmtId="2" fontId="10" fillId="4" borderId="4" xfId="0" applyNumberFormat="1" applyFont="1" applyFill="1" applyBorder="1" applyAlignment="1" applyProtection="1">
      <alignment horizontal="center" vertical="center"/>
    </xf>
    <xf numFmtId="2" fontId="10" fillId="4" borderId="2" xfId="0" applyNumberFormat="1" applyFont="1" applyFill="1" applyBorder="1" applyAlignment="1" applyProtection="1">
      <alignment horizontal="center" vertical="center" wrapText="1"/>
    </xf>
    <xf numFmtId="4" fontId="10" fillId="4" borderId="2" xfId="0" applyNumberFormat="1" applyFont="1" applyFill="1" applyBorder="1" applyAlignment="1" applyProtection="1">
      <alignment horizontal="center" vertical="center" wrapText="1"/>
    </xf>
    <xf numFmtId="4" fontId="10" fillId="4" borderId="4" xfId="0" applyNumberFormat="1" applyFont="1" applyFill="1" applyBorder="1" applyAlignment="1" applyProtection="1">
      <alignment horizontal="center" vertical="center" wrapText="1"/>
    </xf>
    <xf numFmtId="165" fontId="10" fillId="0" borderId="4" xfId="3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8" fillId="5" borderId="9" xfId="0" applyFont="1" applyFill="1" applyBorder="1" applyAlignment="1" applyProtection="1">
      <alignment horizontal="center" vertical="center"/>
    </xf>
    <xf numFmtId="0" fontId="12" fillId="5" borderId="9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8" fillId="5" borderId="15" xfId="0" applyFont="1" applyFill="1" applyBorder="1" applyAlignment="1" applyProtection="1">
      <alignment vertical="center"/>
    </xf>
    <xf numFmtId="0" fontId="13" fillId="5" borderId="15" xfId="0" applyFont="1" applyFill="1" applyBorder="1" applyAlignment="1">
      <alignment vertical="center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2" fillId="5" borderId="0" xfId="0" applyFont="1" applyFill="1" applyBorder="1" applyAlignment="1" applyProtection="1">
      <alignment vertical="center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2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4" xfId="0" applyNumberFormat="1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1" fillId="5" borderId="15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0" fontId="7" fillId="8" borderId="10" xfId="1" applyFont="1" applyFill="1" applyBorder="1" applyAlignment="1" applyProtection="1">
      <alignment horizontal="center" vertical="center"/>
    </xf>
    <xf numFmtId="0" fontId="14" fillId="8" borderId="16" xfId="1" applyFont="1" applyFill="1" applyBorder="1" applyAlignment="1" applyProtection="1">
      <alignment horizontal="center" vertical="center" wrapText="1"/>
    </xf>
    <xf numFmtId="0" fontId="14" fillId="8" borderId="1" xfId="1" applyFont="1" applyFill="1" applyBorder="1" applyAlignment="1" applyProtection="1">
      <alignment horizontal="center" vertical="center" wrapText="1"/>
    </xf>
    <xf numFmtId="0" fontId="14" fillId="8" borderId="1" xfId="1" applyFont="1" applyFill="1" applyBorder="1" applyAlignment="1" applyProtection="1">
      <alignment vertical="center"/>
    </xf>
    <xf numFmtId="0" fontId="18" fillId="8" borderId="1" xfId="1" applyFont="1" applyFill="1" applyBorder="1" applyAlignment="1" applyProtection="1">
      <alignment horizontal="center" vertical="center" wrapText="1"/>
    </xf>
    <xf numFmtId="0" fontId="14" fillId="8" borderId="11" xfId="1" applyFont="1" applyFill="1" applyBorder="1" applyAlignment="1" applyProtection="1">
      <alignment horizontal="center" vertical="center" wrapText="1"/>
    </xf>
    <xf numFmtId="166" fontId="15" fillId="8" borderId="15" xfId="2" applyNumberFormat="1" applyFont="1" applyFill="1" applyBorder="1" applyAlignment="1" applyProtection="1">
      <alignment horizontal="center" vertical="center"/>
    </xf>
    <xf numFmtId="164" fontId="15" fillId="8" borderId="15" xfId="2" applyNumberFormat="1" applyFont="1" applyFill="1" applyBorder="1" applyAlignment="1" applyProtection="1">
      <alignment horizontal="left" vertical="center"/>
    </xf>
    <xf numFmtId="0" fontId="16" fillId="8" borderId="15" xfId="0" applyFont="1" applyFill="1" applyBorder="1" applyAlignment="1">
      <alignment vertical="center"/>
    </xf>
    <xf numFmtId="0" fontId="16" fillId="8" borderId="5" xfId="0" applyFont="1" applyFill="1" applyBorder="1" applyAlignment="1">
      <alignment vertical="center"/>
    </xf>
    <xf numFmtId="0" fontId="16" fillId="8" borderId="0" xfId="2" applyFont="1" applyFill="1" applyBorder="1" applyAlignment="1" applyProtection="1">
      <alignment horizontal="center" vertical="center"/>
    </xf>
    <xf numFmtId="0" fontId="10" fillId="8" borderId="0" xfId="0" applyFont="1" applyFill="1" applyBorder="1" applyAlignment="1" applyProtection="1">
      <alignment horizontal="left" vertical="center"/>
    </xf>
    <xf numFmtId="0" fontId="10" fillId="8" borderId="3" xfId="0" applyFont="1" applyFill="1" applyBorder="1" applyAlignment="1" applyProtection="1">
      <alignment horizontal="center" vertical="center"/>
    </xf>
    <xf numFmtId="4" fontId="16" fillId="8" borderId="0" xfId="2" applyNumberFormat="1" applyFont="1" applyFill="1" applyBorder="1" applyAlignment="1" applyProtection="1">
      <alignment horizontal="center" vertical="center"/>
    </xf>
    <xf numFmtId="4" fontId="15" fillId="8" borderId="0" xfId="2" applyNumberFormat="1" applyFont="1" applyFill="1" applyBorder="1" applyAlignment="1" applyProtection="1">
      <alignment horizontal="center" vertical="center"/>
    </xf>
    <xf numFmtId="4" fontId="9" fillId="8" borderId="0" xfId="0" applyNumberFormat="1" applyFont="1" applyFill="1" applyBorder="1" applyAlignment="1" applyProtection="1">
      <alignment horizontal="right" vertical="center"/>
    </xf>
    <xf numFmtId="0" fontId="9" fillId="8" borderId="0" xfId="0" applyFont="1" applyFill="1" applyBorder="1" applyAlignment="1" applyProtection="1">
      <alignment horizontal="right" vertical="center"/>
    </xf>
    <xf numFmtId="0" fontId="12" fillId="8" borderId="3" xfId="0" applyFont="1" applyFill="1" applyBorder="1" applyAlignment="1">
      <alignment vertical="center"/>
    </xf>
    <xf numFmtId="165" fontId="16" fillId="8" borderId="0" xfId="2" applyNumberFormat="1" applyFont="1" applyFill="1" applyBorder="1" applyAlignment="1" applyProtection="1">
      <alignment horizontal="center" vertical="center"/>
    </xf>
    <xf numFmtId="0" fontId="9" fillId="8" borderId="0" xfId="0" applyFont="1" applyFill="1" applyBorder="1" applyAlignment="1" applyProtection="1">
      <alignment horizontal="left" vertical="center"/>
    </xf>
    <xf numFmtId="2" fontId="9" fillId="8" borderId="13" xfId="0" applyNumberFormat="1" applyFont="1" applyFill="1" applyBorder="1" applyAlignment="1" applyProtection="1">
      <alignment horizontal="center" vertical="center"/>
    </xf>
    <xf numFmtId="2" fontId="9" fillId="8" borderId="13" xfId="0" applyNumberFormat="1" applyFont="1" applyFill="1" applyBorder="1" applyAlignment="1" applyProtection="1">
      <alignment horizontal="center" vertical="center" wrapText="1"/>
    </xf>
    <xf numFmtId="2" fontId="15" fillId="8" borderId="0" xfId="2" applyNumberFormat="1" applyFont="1" applyFill="1" applyBorder="1" applyAlignment="1" applyProtection="1">
      <alignment horizontal="center" vertical="center"/>
    </xf>
    <xf numFmtId="2" fontId="15" fillId="8" borderId="0" xfId="2" applyNumberFormat="1" applyFont="1" applyFill="1" applyBorder="1" applyAlignment="1" applyProtection="1">
      <alignment horizontal="center" vertical="center"/>
      <protection locked="0"/>
    </xf>
    <xf numFmtId="2" fontId="16" fillId="8" borderId="0" xfId="2" applyNumberFormat="1" applyFont="1" applyFill="1" applyBorder="1" applyAlignment="1" applyProtection="1">
      <alignment horizontal="center" vertical="center"/>
    </xf>
    <xf numFmtId="165" fontId="16" fillId="8" borderId="1" xfId="2" applyNumberFormat="1" applyFont="1" applyFill="1" applyBorder="1" applyAlignment="1" applyProtection="1">
      <alignment horizontal="center" vertical="center"/>
    </xf>
    <xf numFmtId="2" fontId="16" fillId="8" borderId="1" xfId="2" applyNumberFormat="1" applyFont="1" applyFill="1" applyBorder="1" applyAlignment="1" applyProtection="1">
      <alignment horizontal="center" vertical="center"/>
    </xf>
    <xf numFmtId="2" fontId="16" fillId="8" borderId="1" xfId="2" applyNumberFormat="1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/>
    </xf>
    <xf numFmtId="4" fontId="9" fillId="8" borderId="13" xfId="0" applyNumberFormat="1" applyFont="1" applyFill="1" applyBorder="1" applyAlignment="1" applyProtection="1">
      <alignment horizontal="center" vertical="center" wrapText="1"/>
    </xf>
    <xf numFmtId="2" fontId="9" fillId="8" borderId="0" xfId="0" applyNumberFormat="1" applyFont="1" applyFill="1" applyBorder="1" applyAlignment="1" applyProtection="1">
      <alignment horizontal="center" vertical="center"/>
    </xf>
    <xf numFmtId="0" fontId="10" fillId="8" borderId="9" xfId="0" applyFont="1" applyFill="1" applyBorder="1" applyAlignment="1" applyProtection="1">
      <alignment horizontal="left" vertical="center"/>
    </xf>
    <xf numFmtId="2" fontId="10" fillId="8" borderId="0" xfId="0" applyNumberFormat="1" applyFont="1" applyFill="1" applyBorder="1" applyAlignment="1" applyProtection="1">
      <alignment horizontal="center" vertical="center"/>
    </xf>
    <xf numFmtId="0" fontId="10" fillId="8" borderId="11" xfId="0" applyFont="1" applyFill="1" applyBorder="1" applyAlignment="1" applyProtection="1">
      <alignment horizontal="left" vertical="center"/>
    </xf>
    <xf numFmtId="0" fontId="16" fillId="8" borderId="3" xfId="0" applyFont="1" applyFill="1" applyBorder="1" applyAlignment="1">
      <alignment vertical="center"/>
    </xf>
    <xf numFmtId="0" fontId="9" fillId="8" borderId="3" xfId="0" applyFont="1" applyFill="1" applyBorder="1" applyAlignment="1" applyProtection="1">
      <alignment horizontal="left" vertical="center"/>
    </xf>
    <xf numFmtId="2" fontId="9" fillId="8" borderId="3" xfId="0" applyNumberFormat="1" applyFont="1" applyFill="1" applyBorder="1" applyAlignment="1" applyProtection="1">
      <alignment horizontal="center" vertical="center"/>
    </xf>
    <xf numFmtId="2" fontId="9" fillId="8" borderId="6" xfId="0" applyNumberFormat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7" fontId="11" fillId="5" borderId="15" xfId="0" applyNumberFormat="1" applyFont="1" applyFill="1" applyBorder="1" applyAlignment="1" applyProtection="1">
      <alignment horizontal="left" vertical="center"/>
    </xf>
    <xf numFmtId="167" fontId="11" fillId="5" borderId="0" xfId="0" applyNumberFormat="1" applyFont="1" applyFill="1" applyBorder="1" applyAlignment="1" applyProtection="1">
      <alignment horizontal="left" vertical="center"/>
    </xf>
    <xf numFmtId="0" fontId="9" fillId="6" borderId="0" xfId="0" applyFont="1" applyFill="1" applyBorder="1" applyAlignment="1" applyProtection="1">
      <alignment horizontal="left" vertical="center"/>
    </xf>
    <xf numFmtId="168" fontId="10" fillId="6" borderId="3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1" fillId="5" borderId="15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7" fillId="8" borderId="14" xfId="1" applyFont="1" applyFill="1" applyBorder="1" applyAlignment="1" applyProtection="1">
      <alignment horizontal="center" vertical="center"/>
    </xf>
    <xf numFmtId="0" fontId="7" fillId="8" borderId="13" xfId="1" applyFont="1" applyFill="1" applyBorder="1" applyAlignment="1" applyProtection="1">
      <alignment horizontal="center" vertical="center"/>
    </xf>
    <xf numFmtId="0" fontId="7" fillId="8" borderId="15" xfId="1" applyFont="1" applyFill="1" applyBorder="1" applyAlignment="1" applyProtection="1">
      <alignment horizontal="center" vertical="center"/>
    </xf>
    <xf numFmtId="0" fontId="7" fillId="8" borderId="0" xfId="1" applyFont="1" applyFill="1" applyBorder="1" applyAlignment="1" applyProtection="1">
      <alignment horizontal="center" vertical="center"/>
    </xf>
    <xf numFmtId="0" fontId="9" fillId="5" borderId="15" xfId="0" applyFont="1" applyFill="1" applyBorder="1" applyAlignment="1" applyProtection="1">
      <alignment horizontal="left" vertical="center"/>
    </xf>
    <xf numFmtId="0" fontId="9" fillId="5" borderId="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11" xfId="0" applyFill="1" applyBorder="1" applyAlignment="1" applyProtection="1">
      <alignment vertical="center"/>
      <protection locked="0"/>
    </xf>
    <xf numFmtId="0" fontId="10" fillId="6" borderId="3" xfId="0" applyFont="1" applyFill="1" applyBorder="1" applyAlignment="1" applyProtection="1">
      <alignment horizontal="left" vertical="center"/>
      <protection locked="0"/>
    </xf>
    <xf numFmtId="0" fontId="10" fillId="6" borderId="6" xfId="0" applyFont="1" applyFill="1" applyBorder="1" applyAlignment="1" applyProtection="1">
      <alignment horizontal="left" vertical="center"/>
      <protection locked="0"/>
    </xf>
  </cellXfs>
  <cellStyles count="4">
    <cellStyle name="40% - Accent1" xfId="2" builtinId="31"/>
    <cellStyle name="Accent1" xfId="1" builtinId="29"/>
    <cellStyle name="Normal" xfId="0" builtinId="0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0"/>
  <sheetViews>
    <sheetView tabSelected="1" workbookViewId="0">
      <selection activeCell="N47" sqref="N47"/>
    </sheetView>
  </sheetViews>
  <sheetFormatPr defaultColWidth="9.140625" defaultRowHeight="14.25"/>
  <cols>
    <col min="1" max="1" width="11.7109375" style="2" customWidth="1"/>
    <col min="2" max="2" width="15.5703125" style="2" customWidth="1"/>
    <col min="3" max="3" width="14.7109375" style="2" bestFit="1" customWidth="1"/>
    <col min="4" max="4" width="3.42578125" style="2" customWidth="1"/>
    <col min="5" max="6" width="14.7109375" style="2" customWidth="1"/>
    <col min="7" max="7" width="10.5703125" style="2" customWidth="1"/>
    <col min="8" max="9" width="10.7109375" style="1" customWidth="1"/>
    <col min="10" max="10" width="12.140625" style="1" bestFit="1" customWidth="1"/>
    <col min="11" max="11" width="10.7109375" style="1" customWidth="1"/>
    <col min="12" max="12" width="15.42578125" style="1" customWidth="1"/>
    <col min="13" max="16384" width="9.140625" style="2"/>
  </cols>
  <sheetData>
    <row r="1" spans="1:15" ht="19.5">
      <c r="A1" s="106" t="s">
        <v>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51" t="s">
        <v>22</v>
      </c>
    </row>
    <row r="2" spans="1:15" ht="19.5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89" t="s">
        <v>20</v>
      </c>
    </row>
    <row r="3" spans="1:15">
      <c r="A3" s="28"/>
      <c r="B3" s="21"/>
      <c r="C3" s="21"/>
      <c r="D3" s="21"/>
      <c r="E3" s="21"/>
      <c r="F3" s="21"/>
      <c r="G3" s="21"/>
      <c r="H3" s="44"/>
      <c r="I3" s="44"/>
      <c r="J3" s="44"/>
      <c r="K3" s="44"/>
      <c r="L3" s="25"/>
    </row>
    <row r="4" spans="1:15" ht="18">
      <c r="A4" s="110" t="s">
        <v>11</v>
      </c>
      <c r="B4" s="111"/>
      <c r="C4" s="111"/>
      <c r="D4" s="111"/>
      <c r="E4" s="111"/>
      <c r="F4" s="100" t="s">
        <v>1</v>
      </c>
      <c r="G4" s="100"/>
      <c r="H4" s="112"/>
      <c r="I4" s="113"/>
      <c r="J4" s="113"/>
      <c r="K4" s="114"/>
      <c r="L4" s="115"/>
      <c r="N4" s="4"/>
    </row>
    <row r="5" spans="1:15" ht="18">
      <c r="A5" s="104" t="s">
        <v>12</v>
      </c>
      <c r="B5" s="105"/>
      <c r="C5" s="105"/>
      <c r="D5" s="105"/>
      <c r="E5" s="105"/>
      <c r="F5" s="43"/>
      <c r="G5" s="43"/>
      <c r="H5" s="22"/>
      <c r="I5" s="30"/>
      <c r="J5" s="30"/>
      <c r="K5" s="30"/>
      <c r="L5" s="31"/>
    </row>
    <row r="6" spans="1:15" ht="18">
      <c r="A6" s="46" t="s">
        <v>13</v>
      </c>
      <c r="B6" s="47"/>
      <c r="C6" s="47"/>
      <c r="D6" s="47"/>
      <c r="E6" s="47"/>
      <c r="F6" s="100" t="s">
        <v>15</v>
      </c>
      <c r="G6" s="100"/>
      <c r="H6" s="112"/>
      <c r="I6" s="113" t="s">
        <v>53</v>
      </c>
      <c r="J6" s="113"/>
      <c r="K6" s="114"/>
      <c r="L6" s="115"/>
    </row>
    <row r="7" spans="1:15" ht="18">
      <c r="A7" s="98" t="s">
        <v>14</v>
      </c>
      <c r="B7" s="99"/>
      <c r="C7" s="99"/>
      <c r="D7" s="99"/>
      <c r="E7" s="99"/>
      <c r="F7" s="100" t="s">
        <v>10</v>
      </c>
      <c r="G7" s="112"/>
      <c r="H7" s="112"/>
      <c r="I7" s="116" t="s">
        <v>40</v>
      </c>
      <c r="J7" s="116"/>
      <c r="K7" s="116"/>
      <c r="L7" s="117"/>
      <c r="N7" s="3"/>
    </row>
    <row r="8" spans="1:15" ht="18">
      <c r="A8" s="98"/>
      <c r="B8" s="99"/>
      <c r="C8" s="99"/>
      <c r="D8" s="99"/>
      <c r="E8" s="99"/>
      <c r="F8" s="100" t="s">
        <v>2</v>
      </c>
      <c r="G8" s="100"/>
      <c r="H8" s="32"/>
      <c r="I8" s="101">
        <v>43381</v>
      </c>
      <c r="J8" s="102"/>
      <c r="K8" s="102"/>
      <c r="L8" s="103"/>
      <c r="O8" s="3"/>
    </row>
    <row r="9" spans="1:15" ht="13.5" customHeight="1">
      <c r="A9" s="38"/>
      <c r="B9" s="33"/>
      <c r="C9" s="33"/>
      <c r="D9" s="33"/>
      <c r="E9" s="21"/>
      <c r="F9" s="33"/>
      <c r="G9" s="33"/>
      <c r="H9" s="33"/>
      <c r="I9" s="23" t="s">
        <v>27</v>
      </c>
      <c r="J9" s="23"/>
      <c r="K9" s="23"/>
      <c r="L9" s="26"/>
      <c r="N9" s="3"/>
    </row>
    <row r="10" spans="1:15" s="3" customFormat="1" ht="15.75">
      <c r="A10" s="2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7"/>
    </row>
    <row r="11" spans="1:15" s="3" customFormat="1" ht="36">
      <c r="A11" s="52" t="s">
        <v>6</v>
      </c>
      <c r="B11" s="53" t="s">
        <v>3</v>
      </c>
      <c r="C11" s="53" t="s">
        <v>4</v>
      </c>
      <c r="D11" s="54"/>
      <c r="E11" s="53" t="s">
        <v>3</v>
      </c>
      <c r="F11" s="53" t="s">
        <v>4</v>
      </c>
      <c r="G11" s="53" t="s">
        <v>5</v>
      </c>
      <c r="H11" s="53" t="s">
        <v>9</v>
      </c>
      <c r="I11" s="53" t="s">
        <v>8</v>
      </c>
      <c r="J11" s="55" t="s">
        <v>23</v>
      </c>
      <c r="K11" s="53" t="s">
        <v>7</v>
      </c>
      <c r="L11" s="56" t="s">
        <v>19</v>
      </c>
    </row>
    <row r="12" spans="1:15" s="3" customFormat="1" ht="18">
      <c r="A12" s="57">
        <f>I8</f>
        <v>43381</v>
      </c>
      <c r="B12" s="7"/>
      <c r="C12" s="7"/>
      <c r="D12" s="61"/>
      <c r="E12" s="7"/>
      <c r="F12" s="7"/>
      <c r="G12" s="64">
        <f t="shared" ref="G12:G26" si="0">ROUND(IF((OR(B12="",C12="")),0,IF((C12&lt;B12),((C12-B12)*24)+24,(C12-B12)*24))+IF((OR(E12="",F12="")),0,IF((F12&lt;E12),((F12-E12)*24)+24,(F12-E12)*24)),2)</f>
        <v>0</v>
      </c>
      <c r="H12" s="15"/>
      <c r="I12" s="17"/>
      <c r="J12" s="41"/>
      <c r="K12" s="8"/>
      <c r="L12" s="8"/>
    </row>
    <row r="13" spans="1:15" s="3" customFormat="1" ht="18">
      <c r="A13" s="57">
        <f>+A12</f>
        <v>43381</v>
      </c>
      <c r="B13" s="7"/>
      <c r="C13" s="7"/>
      <c r="D13" s="61"/>
      <c r="E13" s="7"/>
      <c r="F13" s="7"/>
      <c r="G13" s="64">
        <f t="shared" si="0"/>
        <v>0</v>
      </c>
      <c r="H13" s="15"/>
      <c r="I13" s="17"/>
      <c r="J13" s="41"/>
      <c r="K13" s="8"/>
      <c r="L13" s="8"/>
    </row>
    <row r="14" spans="1:15" s="3" customFormat="1" ht="18">
      <c r="A14" s="57">
        <f>+A12+1</f>
        <v>43382</v>
      </c>
      <c r="B14" s="7"/>
      <c r="C14" s="7"/>
      <c r="D14" s="61"/>
      <c r="E14" s="7"/>
      <c r="F14" s="7"/>
      <c r="G14" s="64">
        <f t="shared" si="0"/>
        <v>0</v>
      </c>
      <c r="H14" s="15"/>
      <c r="I14" s="17"/>
      <c r="J14" s="41"/>
      <c r="K14" s="8"/>
      <c r="L14" s="8"/>
    </row>
    <row r="15" spans="1:15" s="3" customFormat="1" ht="18">
      <c r="A15" s="57">
        <f>+A14</f>
        <v>43382</v>
      </c>
      <c r="B15" s="7"/>
      <c r="C15" s="7"/>
      <c r="D15" s="61"/>
      <c r="E15" s="7"/>
      <c r="F15" s="7"/>
      <c r="G15" s="64">
        <f t="shared" si="0"/>
        <v>0</v>
      </c>
      <c r="H15" s="15"/>
      <c r="I15" s="17"/>
      <c r="J15" s="41"/>
      <c r="K15" s="8"/>
      <c r="L15" s="8"/>
    </row>
    <row r="16" spans="1:15" s="3" customFormat="1" ht="18">
      <c r="A16" s="57">
        <f>+A14+1</f>
        <v>43383</v>
      </c>
      <c r="B16" s="7"/>
      <c r="C16" s="7"/>
      <c r="D16" s="61"/>
      <c r="E16" s="7"/>
      <c r="F16" s="7"/>
      <c r="G16" s="64">
        <f t="shared" si="0"/>
        <v>0</v>
      </c>
      <c r="H16" s="15"/>
      <c r="I16" s="17"/>
      <c r="J16" s="41"/>
      <c r="K16" s="8"/>
      <c r="L16" s="8"/>
    </row>
    <row r="17" spans="1:12" s="3" customFormat="1" ht="18">
      <c r="A17" s="57">
        <f>+A16</f>
        <v>43383</v>
      </c>
      <c r="B17" s="7"/>
      <c r="C17" s="7"/>
      <c r="D17" s="61"/>
      <c r="E17" s="7"/>
      <c r="F17" s="7"/>
      <c r="G17" s="64">
        <f t="shared" si="0"/>
        <v>0</v>
      </c>
      <c r="H17" s="15"/>
      <c r="I17" s="17"/>
      <c r="J17" s="41"/>
      <c r="K17" s="8"/>
      <c r="L17" s="8"/>
    </row>
    <row r="18" spans="1:12" s="3" customFormat="1" ht="18">
      <c r="A18" s="57">
        <f>+A16+1</f>
        <v>43384</v>
      </c>
      <c r="B18" s="7"/>
      <c r="C18" s="7"/>
      <c r="D18" s="61"/>
      <c r="E18" s="7"/>
      <c r="F18" s="7"/>
      <c r="G18" s="64">
        <f t="shared" si="0"/>
        <v>0</v>
      </c>
      <c r="H18" s="15"/>
      <c r="I18" s="17"/>
      <c r="J18" s="41"/>
      <c r="K18" s="8"/>
      <c r="L18" s="8"/>
    </row>
    <row r="19" spans="1:12" s="3" customFormat="1" ht="18">
      <c r="A19" s="57">
        <f>+A18</f>
        <v>43384</v>
      </c>
      <c r="B19" s="20"/>
      <c r="C19" s="20"/>
      <c r="D19" s="61"/>
      <c r="E19" s="20"/>
      <c r="F19" s="20"/>
      <c r="G19" s="64">
        <f t="shared" si="0"/>
        <v>0</v>
      </c>
      <c r="H19" s="16"/>
      <c r="I19" s="42"/>
      <c r="J19" s="41"/>
      <c r="K19" s="8"/>
      <c r="L19" s="8"/>
    </row>
    <row r="20" spans="1:12" s="3" customFormat="1" ht="18">
      <c r="A20" s="57">
        <f>+A18+1</f>
        <v>43385</v>
      </c>
      <c r="B20" s="20"/>
      <c r="C20" s="20"/>
      <c r="D20" s="61"/>
      <c r="E20" s="20"/>
      <c r="F20" s="20"/>
      <c r="G20" s="64">
        <f t="shared" ref="G20:G25" si="1">ROUND(IF((OR(B20="",C20="")),0,IF((C20&lt;B20),((C20-B20)*24)+24,(C20-B20)*24))+IF((OR(E20="",F20="")),0,IF((F20&lt;E20),((F20-E20)*24)+24,(F20-E20)*24)),2)</f>
        <v>0</v>
      </c>
      <c r="H20" s="16"/>
      <c r="I20" s="42"/>
      <c r="J20" s="41"/>
      <c r="K20" s="8"/>
      <c r="L20" s="8"/>
    </row>
    <row r="21" spans="1:12" s="3" customFormat="1" ht="18">
      <c r="A21" s="57">
        <f>+A20</f>
        <v>43385</v>
      </c>
      <c r="B21" s="20"/>
      <c r="C21" s="20"/>
      <c r="D21" s="61"/>
      <c r="E21" s="20"/>
      <c r="F21" s="20"/>
      <c r="G21" s="64">
        <f t="shared" si="1"/>
        <v>0</v>
      </c>
      <c r="H21" s="16"/>
      <c r="I21" s="42"/>
      <c r="J21" s="41"/>
      <c r="K21" s="8"/>
      <c r="L21" s="8"/>
    </row>
    <row r="22" spans="1:12" s="3" customFormat="1" ht="18">
      <c r="A22" s="57">
        <f>+A20+1</f>
        <v>43386</v>
      </c>
      <c r="B22" s="20"/>
      <c r="C22" s="20"/>
      <c r="D22" s="61"/>
      <c r="E22" s="20"/>
      <c r="F22" s="20"/>
      <c r="G22" s="64">
        <f t="shared" si="1"/>
        <v>0</v>
      </c>
      <c r="H22" s="16"/>
      <c r="I22" s="42"/>
      <c r="J22" s="41"/>
      <c r="K22" s="8"/>
      <c r="L22" s="8"/>
    </row>
    <row r="23" spans="1:12" s="3" customFormat="1" ht="18">
      <c r="A23" s="57">
        <f>+A22</f>
        <v>43386</v>
      </c>
      <c r="B23" s="20"/>
      <c r="C23" s="20"/>
      <c r="D23" s="61"/>
      <c r="E23" s="20"/>
      <c r="F23" s="20"/>
      <c r="G23" s="64">
        <f t="shared" si="1"/>
        <v>0</v>
      </c>
      <c r="H23" s="16"/>
      <c r="I23" s="42"/>
      <c r="J23" s="41"/>
      <c r="K23" s="8"/>
      <c r="L23" s="8"/>
    </row>
    <row r="24" spans="1:12" s="3" customFormat="1" ht="18">
      <c r="A24" s="57">
        <f>+A22+1</f>
        <v>43387</v>
      </c>
      <c r="B24" s="20"/>
      <c r="C24" s="20"/>
      <c r="D24" s="61"/>
      <c r="E24" s="20"/>
      <c r="F24" s="20"/>
      <c r="G24" s="64">
        <f t="shared" si="1"/>
        <v>0</v>
      </c>
      <c r="H24" s="16"/>
      <c r="I24" s="42"/>
      <c r="J24" s="41"/>
      <c r="K24" s="8"/>
      <c r="L24" s="8"/>
    </row>
    <row r="25" spans="1:12" s="3" customFormat="1" ht="18">
      <c r="A25" s="57">
        <f>+A24</f>
        <v>43387</v>
      </c>
      <c r="B25" s="20"/>
      <c r="C25" s="20"/>
      <c r="D25" s="61"/>
      <c r="E25" s="20"/>
      <c r="F25" s="20"/>
      <c r="G25" s="64">
        <f t="shared" si="1"/>
        <v>0</v>
      </c>
      <c r="H25" s="16"/>
      <c r="I25" s="42"/>
      <c r="J25" s="41"/>
      <c r="K25" s="8"/>
      <c r="L25" s="8"/>
    </row>
    <row r="26" spans="1:12" s="3" customFormat="1" ht="18">
      <c r="A26" s="57"/>
      <c r="B26" s="20"/>
      <c r="C26" s="20"/>
      <c r="D26" s="61"/>
      <c r="E26" s="20"/>
      <c r="F26" s="20"/>
      <c r="G26" s="64">
        <f t="shared" si="0"/>
        <v>0</v>
      </c>
      <c r="H26" s="16"/>
      <c r="I26" s="42"/>
      <c r="J26" s="41"/>
      <c r="K26" s="8"/>
      <c r="L26" s="8"/>
    </row>
    <row r="27" spans="1:12" s="3" customFormat="1" ht="18">
      <c r="A27" s="58"/>
      <c r="B27" s="69"/>
      <c r="C27" s="69"/>
      <c r="D27" s="61"/>
      <c r="E27" s="70" t="s">
        <v>24</v>
      </c>
      <c r="F27" s="62"/>
      <c r="G27" s="65">
        <f>SUM(G12:G26)</f>
        <v>0</v>
      </c>
      <c r="H27" s="71">
        <f>IF(G27&gt;=40,"40.00",G27)</f>
        <v>0</v>
      </c>
      <c r="I27" s="72">
        <f>IF(G27&gt;40,G27-40,0)</f>
        <v>0</v>
      </c>
      <c r="J27" s="73">
        <f>SUM(J12:J26)</f>
        <v>0</v>
      </c>
      <c r="K27" s="74">
        <f>SUM(K12:K26)</f>
        <v>0</v>
      </c>
      <c r="L27" s="75"/>
    </row>
    <row r="28" spans="1:12" s="3" customFormat="1" ht="18">
      <c r="A28" s="58"/>
      <c r="B28" s="76"/>
      <c r="C28" s="76"/>
      <c r="D28" s="61"/>
      <c r="E28" s="76"/>
      <c r="F28" s="76"/>
      <c r="G28" s="64"/>
      <c r="H28" s="77"/>
      <c r="I28" s="77"/>
      <c r="J28" s="77"/>
      <c r="K28" s="78"/>
      <c r="L28" s="77"/>
    </row>
    <row r="29" spans="1:12" s="3" customFormat="1" ht="18">
      <c r="A29" s="57">
        <f>+A24+1</f>
        <v>43388</v>
      </c>
      <c r="B29" s="7"/>
      <c r="C29" s="7"/>
      <c r="D29" s="61"/>
      <c r="E29" s="7"/>
      <c r="F29" s="7"/>
      <c r="G29" s="64">
        <f t="shared" ref="G29:G43" si="2">ROUND(IF((OR(B29="",C29="")),0,IF((C29&lt;B29),((C29-B29)*24)+24,(C29-B29)*24))+IF((OR(E29="",F29="")),0,IF((F29&lt;E29),((F29-E29)*24)+24,(F29-E29)*24)),2)</f>
        <v>0</v>
      </c>
      <c r="H29" s="15"/>
      <c r="I29" s="18"/>
      <c r="J29" s="41"/>
      <c r="K29" s="8"/>
      <c r="L29" s="8"/>
    </row>
    <row r="30" spans="1:12" s="3" customFormat="1" ht="18">
      <c r="A30" s="57">
        <f>+A29</f>
        <v>43388</v>
      </c>
      <c r="B30" s="7"/>
      <c r="C30" s="7"/>
      <c r="D30" s="61"/>
      <c r="E30" s="7"/>
      <c r="F30" s="7"/>
      <c r="G30" s="64">
        <f t="shared" si="2"/>
        <v>0</v>
      </c>
      <c r="H30" s="15"/>
      <c r="I30" s="18"/>
      <c r="J30" s="41"/>
      <c r="K30" s="8"/>
      <c r="L30" s="8"/>
    </row>
    <row r="31" spans="1:12" s="3" customFormat="1" ht="18">
      <c r="A31" s="57">
        <f>+A29+1</f>
        <v>43389</v>
      </c>
      <c r="B31" s="7"/>
      <c r="C31" s="7"/>
      <c r="D31" s="61"/>
      <c r="E31" s="7"/>
      <c r="F31" s="7"/>
      <c r="G31" s="64">
        <f t="shared" si="2"/>
        <v>0</v>
      </c>
      <c r="H31" s="15"/>
      <c r="I31" s="18"/>
      <c r="J31" s="41"/>
      <c r="K31" s="8"/>
      <c r="L31" s="8"/>
    </row>
    <row r="32" spans="1:12" s="3" customFormat="1" ht="18">
      <c r="A32" s="57">
        <f>+A31</f>
        <v>43389</v>
      </c>
      <c r="B32" s="7"/>
      <c r="C32" s="7"/>
      <c r="D32" s="61"/>
      <c r="E32" s="7"/>
      <c r="F32" s="7"/>
      <c r="G32" s="64">
        <f t="shared" si="2"/>
        <v>0</v>
      </c>
      <c r="H32" s="15"/>
      <c r="I32" s="18"/>
      <c r="J32" s="41"/>
      <c r="K32" s="8"/>
      <c r="L32" s="8"/>
    </row>
    <row r="33" spans="1:12" s="3" customFormat="1" ht="18">
      <c r="A33" s="57">
        <f>+A31+1</f>
        <v>43390</v>
      </c>
      <c r="B33" s="7"/>
      <c r="C33" s="7"/>
      <c r="D33" s="61"/>
      <c r="E33" s="7"/>
      <c r="F33" s="7"/>
      <c r="G33" s="64">
        <f t="shared" si="2"/>
        <v>0</v>
      </c>
      <c r="H33" s="15"/>
      <c r="I33" s="18"/>
      <c r="J33" s="41"/>
      <c r="K33" s="8"/>
      <c r="L33" s="8"/>
    </row>
    <row r="34" spans="1:12" s="3" customFormat="1" ht="18">
      <c r="A34" s="57">
        <f>+A33</f>
        <v>43390</v>
      </c>
      <c r="B34" s="7"/>
      <c r="C34" s="7"/>
      <c r="D34" s="61"/>
      <c r="E34" s="7"/>
      <c r="F34" s="7"/>
      <c r="G34" s="64">
        <f t="shared" si="2"/>
        <v>0</v>
      </c>
      <c r="H34" s="15"/>
      <c r="I34" s="18"/>
      <c r="J34" s="41"/>
      <c r="K34" s="8"/>
      <c r="L34" s="8"/>
    </row>
    <row r="35" spans="1:12" ht="18">
      <c r="A35" s="57">
        <f>+A33+1</f>
        <v>43391</v>
      </c>
      <c r="B35" s="7"/>
      <c r="C35" s="7"/>
      <c r="D35" s="61"/>
      <c r="E35" s="7"/>
      <c r="F35" s="7"/>
      <c r="G35" s="64">
        <f t="shared" si="2"/>
        <v>0</v>
      </c>
      <c r="H35" s="15"/>
      <c r="I35" s="18"/>
      <c r="J35" s="41"/>
      <c r="K35" s="8"/>
      <c r="L35" s="8"/>
    </row>
    <row r="36" spans="1:12" ht="18">
      <c r="A36" s="57">
        <f>+A35</f>
        <v>43391</v>
      </c>
      <c r="B36" s="20"/>
      <c r="C36" s="20"/>
      <c r="D36" s="61"/>
      <c r="E36" s="20"/>
      <c r="F36" s="20"/>
      <c r="G36" s="64">
        <f t="shared" si="2"/>
        <v>0</v>
      </c>
      <c r="H36" s="16"/>
      <c r="I36" s="19"/>
      <c r="J36" s="41"/>
      <c r="K36" s="8"/>
      <c r="L36" s="8"/>
    </row>
    <row r="37" spans="1:12" ht="18">
      <c r="A37" s="57">
        <f>+A35+1</f>
        <v>43392</v>
      </c>
      <c r="B37" s="20"/>
      <c r="C37" s="20"/>
      <c r="D37" s="61"/>
      <c r="E37" s="20"/>
      <c r="F37" s="20"/>
      <c r="G37" s="64">
        <f t="shared" ref="G37:G42" si="3">ROUND(IF((OR(B37="",C37="")),0,IF((C37&lt;B37),((C37-B37)*24)+24,(C37-B37)*24))+IF((OR(E37="",F37="")),0,IF((F37&lt;E37),((F37-E37)*24)+24,(F37-E37)*24)),2)</f>
        <v>0</v>
      </c>
      <c r="H37" s="16"/>
      <c r="I37" s="19"/>
      <c r="J37" s="41"/>
      <c r="K37" s="8"/>
      <c r="L37" s="8"/>
    </row>
    <row r="38" spans="1:12" ht="18">
      <c r="A38" s="57">
        <f>+A37</f>
        <v>43392</v>
      </c>
      <c r="B38" s="20"/>
      <c r="C38" s="20"/>
      <c r="D38" s="61"/>
      <c r="E38" s="20"/>
      <c r="F38" s="20"/>
      <c r="G38" s="64">
        <f t="shared" si="3"/>
        <v>0</v>
      </c>
      <c r="H38" s="16"/>
      <c r="I38" s="19"/>
      <c r="J38" s="41"/>
      <c r="K38" s="8"/>
      <c r="L38" s="8"/>
    </row>
    <row r="39" spans="1:12" ht="18">
      <c r="A39" s="57">
        <f>+A37+1</f>
        <v>43393</v>
      </c>
      <c r="B39" s="20"/>
      <c r="C39" s="20"/>
      <c r="D39" s="61"/>
      <c r="E39" s="20"/>
      <c r="F39" s="20"/>
      <c r="G39" s="64">
        <f t="shared" si="3"/>
        <v>0</v>
      </c>
      <c r="H39" s="16"/>
      <c r="I39" s="19"/>
      <c r="J39" s="41"/>
      <c r="K39" s="8"/>
      <c r="L39" s="8"/>
    </row>
    <row r="40" spans="1:12" ht="18">
      <c r="A40" s="57">
        <f>+A39</f>
        <v>43393</v>
      </c>
      <c r="B40" s="20"/>
      <c r="C40" s="20"/>
      <c r="D40" s="61"/>
      <c r="E40" s="20"/>
      <c r="F40" s="20"/>
      <c r="G40" s="64">
        <f t="shared" si="3"/>
        <v>0</v>
      </c>
      <c r="H40" s="16"/>
      <c r="I40" s="19"/>
      <c r="J40" s="41"/>
      <c r="K40" s="8"/>
      <c r="L40" s="8"/>
    </row>
    <row r="41" spans="1:12" ht="18">
      <c r="A41" s="57">
        <f>+A39+1</f>
        <v>43394</v>
      </c>
      <c r="B41" s="20"/>
      <c r="C41" s="20"/>
      <c r="D41" s="61"/>
      <c r="E41" s="20"/>
      <c r="F41" s="20"/>
      <c r="G41" s="64">
        <f t="shared" si="3"/>
        <v>0</v>
      </c>
      <c r="H41" s="16"/>
      <c r="I41" s="19"/>
      <c r="J41" s="41"/>
      <c r="K41" s="8"/>
      <c r="L41" s="8"/>
    </row>
    <row r="42" spans="1:12" ht="18">
      <c r="A42" s="57">
        <f>+A41</f>
        <v>43394</v>
      </c>
      <c r="B42" s="20"/>
      <c r="C42" s="20"/>
      <c r="D42" s="61"/>
      <c r="E42" s="20"/>
      <c r="F42" s="20"/>
      <c r="G42" s="64">
        <f t="shared" si="3"/>
        <v>0</v>
      </c>
      <c r="H42" s="16"/>
      <c r="I42" s="19"/>
      <c r="J42" s="41"/>
      <c r="K42" s="8"/>
      <c r="L42" s="8"/>
    </row>
    <row r="43" spans="1:12" ht="18">
      <c r="A43" s="57"/>
      <c r="B43" s="20"/>
      <c r="C43" s="20"/>
      <c r="D43" s="61"/>
      <c r="E43" s="20"/>
      <c r="F43" s="20"/>
      <c r="G43" s="64">
        <f t="shared" si="2"/>
        <v>0</v>
      </c>
      <c r="H43" s="16"/>
      <c r="I43" s="19"/>
      <c r="J43" s="41"/>
      <c r="K43" s="8"/>
      <c r="L43" s="8"/>
    </row>
    <row r="44" spans="1:12" ht="18">
      <c r="A44" s="59"/>
      <c r="B44" s="79"/>
      <c r="C44" s="62"/>
      <c r="D44" s="62"/>
      <c r="E44" s="70" t="s">
        <v>25</v>
      </c>
      <c r="F44" s="62"/>
      <c r="G44" s="66">
        <f>SUM(G29:G43)</f>
        <v>0</v>
      </c>
      <c r="H44" s="71">
        <f>IF(G44&gt;=40,"40.00",G44)</f>
        <v>0</v>
      </c>
      <c r="I44" s="80">
        <f>IF(G44&gt;40,G44-40,0)</f>
        <v>0</v>
      </c>
      <c r="J44" s="81">
        <f>SUM(J29:J43)</f>
        <v>0</v>
      </c>
      <c r="K44" s="81">
        <f>SUM(K29:K43)</f>
        <v>0</v>
      </c>
      <c r="L44" s="82"/>
    </row>
    <row r="45" spans="1:12" ht="18">
      <c r="A45" s="59"/>
      <c r="B45" s="79"/>
      <c r="C45" s="62"/>
      <c r="D45" s="62"/>
      <c r="E45" s="62"/>
      <c r="F45" s="62"/>
      <c r="G45" s="67"/>
      <c r="H45" s="83"/>
      <c r="I45" s="83"/>
      <c r="J45" s="83"/>
      <c r="K45" s="83"/>
      <c r="L45" s="84"/>
    </row>
    <row r="46" spans="1:12" ht="18.75" thickBot="1">
      <c r="A46" s="60"/>
      <c r="B46" s="85"/>
      <c r="C46" s="63"/>
      <c r="D46" s="63"/>
      <c r="E46" s="86" t="s">
        <v>26</v>
      </c>
      <c r="F46" s="86"/>
      <c r="G46" s="68"/>
      <c r="H46" s="87">
        <f>+H27+H44</f>
        <v>0</v>
      </c>
      <c r="I46" s="87">
        <f t="shared" ref="I46:K46" si="4">+I27+I44</f>
        <v>0</v>
      </c>
      <c r="J46" s="87">
        <f t="shared" si="4"/>
        <v>0</v>
      </c>
      <c r="K46" s="87">
        <f t="shared" si="4"/>
        <v>0</v>
      </c>
      <c r="L46" s="88">
        <f>SUM(H46:K46)</f>
        <v>0</v>
      </c>
    </row>
    <row r="47" spans="1:12" ht="19.5" thickTop="1" thickBot="1">
      <c r="A47" s="9"/>
      <c r="B47" s="9"/>
      <c r="C47" s="45" t="s">
        <v>17</v>
      </c>
      <c r="D47" s="10"/>
      <c r="F47" s="10"/>
      <c r="G47" s="10"/>
      <c r="I47" s="34"/>
      <c r="J47" s="39"/>
      <c r="K47" s="35"/>
      <c r="L47" s="5"/>
    </row>
    <row r="48" spans="1:12" ht="19.5" thickTop="1" thickBot="1">
      <c r="A48" s="6"/>
      <c r="B48" s="9" t="s">
        <v>18</v>
      </c>
      <c r="D48" s="6"/>
      <c r="F48" s="6"/>
      <c r="G48" s="6"/>
      <c r="I48" s="36"/>
      <c r="J48" s="40"/>
      <c r="K48" s="37"/>
      <c r="L48" s="11"/>
    </row>
    <row r="49" spans="1:12" ht="15" hidden="1" thickTop="1">
      <c r="I49" s="93" t="s">
        <v>30</v>
      </c>
      <c r="J49" s="1">
        <v>600</v>
      </c>
    </row>
    <row r="50" spans="1:12" hidden="1">
      <c r="I50" s="93" t="s">
        <v>49</v>
      </c>
      <c r="J50" s="91">
        <f>+G27</f>
        <v>0</v>
      </c>
    </row>
    <row r="51" spans="1:12" hidden="1">
      <c r="I51" s="93" t="s">
        <v>50</v>
      </c>
      <c r="J51" s="91">
        <f>+G44</f>
        <v>0</v>
      </c>
      <c r="K51" s="1" t="s">
        <v>47</v>
      </c>
    </row>
    <row r="52" spans="1:12" hidden="1">
      <c r="I52" s="93" t="s">
        <v>28</v>
      </c>
      <c r="J52" s="50" t="e">
        <f>+J49/J50</f>
        <v>#DIV/0!</v>
      </c>
      <c r="K52" s="50" t="e">
        <f>+J52/2</f>
        <v>#DIV/0!</v>
      </c>
    </row>
    <row r="53" spans="1:12" hidden="1">
      <c r="I53" s="93" t="s">
        <v>29</v>
      </c>
      <c r="J53" s="50" t="e">
        <f>+J49/J51</f>
        <v>#DIV/0!</v>
      </c>
      <c r="K53" s="50" t="e">
        <f>+J53/2</f>
        <v>#DIV/0!</v>
      </c>
    </row>
    <row r="54" spans="1:12" hidden="1">
      <c r="I54" s="93" t="s">
        <v>31</v>
      </c>
      <c r="J54" s="91">
        <f>IF(J50&gt;40,J50-40,0)</f>
        <v>0</v>
      </c>
    </row>
    <row r="55" spans="1:12" hidden="1">
      <c r="I55" s="93" t="s">
        <v>32</v>
      </c>
      <c r="J55" s="91">
        <f>IF(J51&gt;40,J51-40,0)</f>
        <v>0</v>
      </c>
    </row>
    <row r="56" spans="1:12" hidden="1">
      <c r="I56" s="94" t="s">
        <v>33</v>
      </c>
      <c r="J56" s="50" t="e">
        <f>+J52/2*J54</f>
        <v>#DIV/0!</v>
      </c>
    </row>
    <row r="57" spans="1:12" hidden="1">
      <c r="I57" s="94" t="s">
        <v>34</v>
      </c>
      <c r="J57" s="50" t="e">
        <f>+J53/2*J55</f>
        <v>#DIV/0!</v>
      </c>
    </row>
    <row r="58" spans="1:12" hidden="1">
      <c r="I58" s="94" t="s">
        <v>35</v>
      </c>
      <c r="J58" s="96" t="e">
        <f>+J56+J57</f>
        <v>#DIV/0!</v>
      </c>
    </row>
    <row r="59" spans="1:12" hidden="1">
      <c r="I59" s="94" t="s">
        <v>51</v>
      </c>
      <c r="J59" s="96">
        <f>+J27+K27+J44+K44</f>
        <v>0</v>
      </c>
    </row>
    <row r="60" spans="1:12" hidden="1">
      <c r="I60" s="92" t="s">
        <v>36</v>
      </c>
      <c r="J60" s="95" t="e">
        <f>(+J49*2)+J58</f>
        <v>#DIV/0!</v>
      </c>
    </row>
    <row r="61" spans="1:12" ht="15" hidden="1" thickBot="1">
      <c r="I61" s="92" t="s">
        <v>37</v>
      </c>
      <c r="J61" s="97"/>
      <c r="K61" s="97"/>
    </row>
    <row r="62" spans="1:12" ht="15" thickTop="1">
      <c r="K62" s="91"/>
    </row>
    <row r="64" spans="1:12" hidden="1">
      <c r="A64" s="12"/>
      <c r="B64" s="12">
        <v>1.3333333333333333</v>
      </c>
      <c r="J64" s="50">
        <v>0</v>
      </c>
      <c r="K64" s="14" t="s">
        <v>20</v>
      </c>
      <c r="L64" s="90" t="s">
        <v>16</v>
      </c>
    </row>
    <row r="65" spans="1:12" hidden="1">
      <c r="A65" s="12"/>
      <c r="B65" s="12">
        <v>1.34375</v>
      </c>
      <c r="J65" s="50">
        <v>8</v>
      </c>
      <c r="K65" s="14" t="s">
        <v>21</v>
      </c>
      <c r="L65" s="90" t="s">
        <v>39</v>
      </c>
    </row>
    <row r="66" spans="1:12" hidden="1">
      <c r="A66" s="12"/>
      <c r="B66" s="12">
        <v>1.3541666666666667</v>
      </c>
      <c r="K66" s="1">
        <v>0</v>
      </c>
      <c r="L66" s="90" t="s">
        <v>40</v>
      </c>
    </row>
    <row r="67" spans="1:12" hidden="1">
      <c r="A67" s="12"/>
      <c r="B67" s="12">
        <v>1.3645833333333333</v>
      </c>
      <c r="J67" s="48">
        <v>42373</v>
      </c>
      <c r="K67" s="50">
        <v>4</v>
      </c>
      <c r="L67" s="90" t="s">
        <v>38</v>
      </c>
    </row>
    <row r="68" spans="1:12" hidden="1">
      <c r="A68" s="12"/>
      <c r="B68" s="12">
        <v>1.375</v>
      </c>
      <c r="H68" s="2"/>
      <c r="I68" s="2"/>
      <c r="J68" s="49">
        <f>+J67+14</f>
        <v>42387</v>
      </c>
      <c r="K68" s="50">
        <v>8</v>
      </c>
      <c r="L68" s="90" t="s">
        <v>41</v>
      </c>
    </row>
    <row r="69" spans="1:12" hidden="1">
      <c r="A69" s="12"/>
      <c r="B69" s="12">
        <v>1.3854166666666667</v>
      </c>
      <c r="H69" s="2"/>
      <c r="I69" s="2"/>
      <c r="J69" s="49">
        <f>+J68+14</f>
        <v>42401</v>
      </c>
      <c r="K69" s="2"/>
      <c r="L69" s="90" t="s">
        <v>48</v>
      </c>
    </row>
    <row r="70" spans="1:12" hidden="1">
      <c r="A70" s="12"/>
      <c r="B70" s="12">
        <v>1.3958333333333333</v>
      </c>
      <c r="H70" s="2"/>
      <c r="I70" s="2"/>
      <c r="J70" s="49">
        <f t="shared" ref="J70:J133" si="5">+J69+14</f>
        <v>42415</v>
      </c>
      <c r="K70" s="2"/>
      <c r="L70" s="90" t="s">
        <v>42</v>
      </c>
    </row>
    <row r="71" spans="1:12" hidden="1">
      <c r="A71" s="12"/>
      <c r="B71" s="12">
        <v>1.40625</v>
      </c>
      <c r="H71" s="2"/>
      <c r="I71" s="2"/>
      <c r="J71" s="49">
        <f t="shared" si="5"/>
        <v>42429</v>
      </c>
      <c r="K71" s="2"/>
      <c r="L71" s="90" t="s">
        <v>43</v>
      </c>
    </row>
    <row r="72" spans="1:12" hidden="1">
      <c r="A72" s="12"/>
      <c r="B72" s="12">
        <v>1.4166666666666667</v>
      </c>
      <c r="H72" s="2"/>
      <c r="I72" s="2"/>
      <c r="J72" s="49">
        <f t="shared" si="5"/>
        <v>42443</v>
      </c>
      <c r="K72" s="2"/>
      <c r="L72" s="90" t="s">
        <v>44</v>
      </c>
    </row>
    <row r="73" spans="1:12" hidden="1">
      <c r="A73" s="12"/>
      <c r="B73" s="12">
        <v>1.4270833333333333</v>
      </c>
      <c r="H73" s="2"/>
      <c r="I73" s="2"/>
      <c r="J73" s="49">
        <f t="shared" si="5"/>
        <v>42457</v>
      </c>
      <c r="K73" s="2"/>
      <c r="L73" s="90" t="s">
        <v>45</v>
      </c>
    </row>
    <row r="74" spans="1:12" hidden="1">
      <c r="A74" s="12"/>
      <c r="B74" s="12">
        <v>1.4375</v>
      </c>
      <c r="H74" s="2"/>
      <c r="I74" s="2"/>
      <c r="J74" s="49">
        <f t="shared" si="5"/>
        <v>42471</v>
      </c>
      <c r="K74" s="2"/>
      <c r="L74" s="2" t="s">
        <v>46</v>
      </c>
    </row>
    <row r="75" spans="1:12" hidden="1">
      <c r="A75" s="12"/>
      <c r="B75" s="12">
        <v>1.4479166666666667</v>
      </c>
      <c r="H75" s="2"/>
      <c r="I75" s="2"/>
      <c r="J75" s="49">
        <f t="shared" si="5"/>
        <v>42485</v>
      </c>
      <c r="K75" s="2"/>
      <c r="L75" s="2"/>
    </row>
    <row r="76" spans="1:12" hidden="1">
      <c r="A76" s="12"/>
      <c r="B76" s="12">
        <v>1.4583333333333333</v>
      </c>
      <c r="H76" s="2"/>
      <c r="I76" s="2"/>
      <c r="J76" s="49">
        <f t="shared" si="5"/>
        <v>42499</v>
      </c>
      <c r="K76" s="2"/>
      <c r="L76" s="2"/>
    </row>
    <row r="77" spans="1:12" hidden="1">
      <c r="A77" s="12"/>
      <c r="B77" s="12">
        <v>1.46875</v>
      </c>
      <c r="H77" s="2"/>
      <c r="I77" s="2"/>
      <c r="J77" s="49">
        <f t="shared" si="5"/>
        <v>42513</v>
      </c>
      <c r="K77" s="2"/>
      <c r="L77" s="2"/>
    </row>
    <row r="78" spans="1:12" hidden="1">
      <c r="A78" s="12"/>
      <c r="B78" s="12">
        <v>1.4791666666666634</v>
      </c>
      <c r="H78" s="2"/>
      <c r="I78" s="2"/>
      <c r="J78" s="49">
        <f t="shared" si="5"/>
        <v>42527</v>
      </c>
      <c r="K78" s="2"/>
      <c r="L78" s="2"/>
    </row>
    <row r="79" spans="1:12" hidden="1">
      <c r="A79" s="12"/>
      <c r="B79" s="12">
        <v>1.4895833333333333</v>
      </c>
      <c r="H79" s="2"/>
      <c r="I79" s="2"/>
      <c r="J79" s="49">
        <f t="shared" si="5"/>
        <v>42541</v>
      </c>
      <c r="K79" s="2"/>
      <c r="L79" s="2"/>
    </row>
    <row r="80" spans="1:12" hidden="1">
      <c r="A80" s="12"/>
      <c r="B80" s="12">
        <v>0.5</v>
      </c>
      <c r="H80" s="2"/>
      <c r="I80" s="2"/>
      <c r="J80" s="49">
        <f t="shared" si="5"/>
        <v>42555</v>
      </c>
      <c r="K80" s="2"/>
      <c r="L80" s="2"/>
    </row>
    <row r="81" spans="1:12" hidden="1">
      <c r="A81" s="13"/>
      <c r="B81" s="12">
        <v>0.51041666666666663</v>
      </c>
      <c r="H81" s="2"/>
      <c r="I81" s="2"/>
      <c r="J81" s="49">
        <f t="shared" si="5"/>
        <v>42569</v>
      </c>
      <c r="K81" s="2"/>
      <c r="L81" s="2"/>
    </row>
    <row r="82" spans="1:12" hidden="1">
      <c r="A82" s="13"/>
      <c r="B82" s="12">
        <v>0.52083333333333337</v>
      </c>
      <c r="H82" s="2"/>
      <c r="I82" s="2"/>
      <c r="J82" s="49">
        <f t="shared" si="5"/>
        <v>42583</v>
      </c>
      <c r="K82" s="2"/>
      <c r="L82" s="2"/>
    </row>
    <row r="83" spans="1:12" hidden="1">
      <c r="A83" s="13"/>
      <c r="B83" s="12">
        <v>0.53125</v>
      </c>
      <c r="H83" s="2"/>
      <c r="I83" s="2"/>
      <c r="J83" s="49">
        <f t="shared" si="5"/>
        <v>42597</v>
      </c>
      <c r="K83" s="2"/>
      <c r="L83" s="2"/>
    </row>
    <row r="84" spans="1:12" hidden="1">
      <c r="A84" s="13"/>
      <c r="B84" s="12">
        <v>0.54166666666666663</v>
      </c>
      <c r="H84" s="2"/>
      <c r="I84" s="2"/>
      <c r="J84" s="49">
        <f t="shared" si="5"/>
        <v>42611</v>
      </c>
      <c r="K84" s="2"/>
      <c r="L84" s="2"/>
    </row>
    <row r="85" spans="1:12" hidden="1">
      <c r="A85" s="13"/>
      <c r="B85" s="12">
        <v>0.55208333333333337</v>
      </c>
      <c r="H85" s="2"/>
      <c r="I85" s="2"/>
      <c r="J85" s="49">
        <f t="shared" si="5"/>
        <v>42625</v>
      </c>
      <c r="K85" s="2"/>
      <c r="L85" s="2"/>
    </row>
    <row r="86" spans="1:12" hidden="1">
      <c r="A86" s="13"/>
      <c r="B86" s="12">
        <v>0.5625</v>
      </c>
      <c r="H86" s="2"/>
      <c r="I86" s="2"/>
      <c r="J86" s="49">
        <f t="shared" si="5"/>
        <v>42639</v>
      </c>
      <c r="K86" s="2"/>
      <c r="L86" s="2"/>
    </row>
    <row r="87" spans="1:12" hidden="1">
      <c r="A87" s="13"/>
      <c r="B87" s="12">
        <v>0.57291666666666663</v>
      </c>
      <c r="H87" s="2"/>
      <c r="I87" s="2"/>
      <c r="J87" s="49">
        <f t="shared" si="5"/>
        <v>42653</v>
      </c>
      <c r="K87" s="2"/>
      <c r="L87" s="2"/>
    </row>
    <row r="88" spans="1:12" hidden="1">
      <c r="A88" s="13"/>
      <c r="B88" s="12">
        <v>0.58333333333333337</v>
      </c>
      <c r="H88" s="2"/>
      <c r="I88" s="2"/>
      <c r="J88" s="49">
        <f t="shared" si="5"/>
        <v>42667</v>
      </c>
      <c r="K88" s="2"/>
      <c r="L88" s="2"/>
    </row>
    <row r="89" spans="1:12" hidden="1">
      <c r="A89" s="12"/>
      <c r="B89" s="12">
        <v>0.59375</v>
      </c>
      <c r="H89" s="2"/>
      <c r="I89" s="2"/>
      <c r="J89" s="49">
        <f t="shared" si="5"/>
        <v>42681</v>
      </c>
      <c r="K89" s="2"/>
      <c r="L89" s="2"/>
    </row>
    <row r="90" spans="1:12" hidden="1">
      <c r="A90" s="12"/>
      <c r="B90" s="12">
        <v>0.60416666666666663</v>
      </c>
      <c r="H90" s="2"/>
      <c r="I90" s="2"/>
      <c r="J90" s="49">
        <f t="shared" si="5"/>
        <v>42695</v>
      </c>
      <c r="K90" s="2"/>
      <c r="L90" s="2"/>
    </row>
    <row r="91" spans="1:12" hidden="1">
      <c r="A91" s="12"/>
      <c r="B91" s="12">
        <v>0.61458333333333337</v>
      </c>
      <c r="H91" s="2"/>
      <c r="I91" s="2"/>
      <c r="J91" s="49">
        <f t="shared" si="5"/>
        <v>42709</v>
      </c>
      <c r="K91" s="2"/>
      <c r="L91" s="2"/>
    </row>
    <row r="92" spans="1:12" hidden="1">
      <c r="B92" s="12">
        <v>0.625</v>
      </c>
      <c r="H92" s="2"/>
      <c r="I92" s="2"/>
      <c r="J92" s="49">
        <f t="shared" si="5"/>
        <v>42723</v>
      </c>
      <c r="K92" s="2"/>
      <c r="L92" s="2"/>
    </row>
    <row r="93" spans="1:12" hidden="1">
      <c r="B93" s="12">
        <v>0.63541666666666663</v>
      </c>
      <c r="H93" s="2"/>
      <c r="I93" s="2"/>
      <c r="J93" s="49">
        <f t="shared" si="5"/>
        <v>42737</v>
      </c>
      <c r="K93" s="2"/>
      <c r="L93" s="2"/>
    </row>
    <row r="94" spans="1:12" hidden="1">
      <c r="B94" s="12">
        <v>0.64583333333333337</v>
      </c>
      <c r="H94" s="2"/>
      <c r="I94" s="2"/>
      <c r="J94" s="49">
        <f t="shared" si="5"/>
        <v>42751</v>
      </c>
      <c r="K94" s="2"/>
      <c r="L94" s="2"/>
    </row>
    <row r="95" spans="1:12" hidden="1">
      <c r="B95" s="12">
        <v>0.65625</v>
      </c>
      <c r="H95" s="2"/>
      <c r="I95" s="2"/>
      <c r="J95" s="49">
        <f t="shared" si="5"/>
        <v>42765</v>
      </c>
      <c r="K95" s="2"/>
      <c r="L95" s="2"/>
    </row>
    <row r="96" spans="1:12" hidden="1">
      <c r="B96" s="12">
        <v>0.66666666666666663</v>
      </c>
      <c r="H96" s="2"/>
      <c r="I96" s="2"/>
      <c r="J96" s="49">
        <f t="shared" si="5"/>
        <v>42779</v>
      </c>
      <c r="K96" s="2"/>
      <c r="L96" s="2"/>
    </row>
    <row r="97" spans="2:12" hidden="1">
      <c r="B97" s="12">
        <v>0.67708333333333337</v>
      </c>
      <c r="H97" s="2"/>
      <c r="I97" s="2"/>
      <c r="J97" s="49">
        <f t="shared" si="5"/>
        <v>42793</v>
      </c>
      <c r="K97" s="2"/>
      <c r="L97" s="2"/>
    </row>
    <row r="98" spans="2:12" hidden="1">
      <c r="B98" s="12">
        <v>0.6875</v>
      </c>
      <c r="H98" s="2"/>
      <c r="I98" s="2"/>
      <c r="J98" s="49">
        <f t="shared" si="5"/>
        <v>42807</v>
      </c>
      <c r="K98" s="2"/>
      <c r="L98" s="2"/>
    </row>
    <row r="99" spans="2:12" hidden="1">
      <c r="B99" s="12">
        <v>0.69791666666666663</v>
      </c>
      <c r="H99" s="2"/>
      <c r="I99" s="2"/>
      <c r="J99" s="49">
        <f t="shared" si="5"/>
        <v>42821</v>
      </c>
      <c r="K99" s="2"/>
      <c r="L99" s="2"/>
    </row>
    <row r="100" spans="2:12" hidden="1">
      <c r="B100" s="12">
        <v>0.70833333333333337</v>
      </c>
      <c r="H100" s="2"/>
      <c r="I100" s="2"/>
      <c r="J100" s="49">
        <f t="shared" si="5"/>
        <v>42835</v>
      </c>
      <c r="K100" s="2"/>
      <c r="L100" s="2"/>
    </row>
    <row r="101" spans="2:12" hidden="1">
      <c r="B101" s="12">
        <v>0.71875</v>
      </c>
      <c r="H101" s="2"/>
      <c r="I101" s="2"/>
      <c r="J101" s="49">
        <f t="shared" si="5"/>
        <v>42849</v>
      </c>
      <c r="K101" s="2"/>
      <c r="L101" s="2"/>
    </row>
    <row r="102" spans="2:12" hidden="1">
      <c r="B102" s="12">
        <v>0.72916666666666663</v>
      </c>
      <c r="H102" s="2"/>
      <c r="I102" s="2"/>
      <c r="J102" s="49">
        <f t="shared" si="5"/>
        <v>42863</v>
      </c>
      <c r="K102" s="2"/>
      <c r="L102" s="2"/>
    </row>
    <row r="103" spans="2:12" hidden="1">
      <c r="B103" s="12">
        <v>0.73958333333333337</v>
      </c>
      <c r="H103" s="2"/>
      <c r="I103" s="2"/>
      <c r="J103" s="49">
        <f t="shared" si="5"/>
        <v>42877</v>
      </c>
      <c r="K103" s="2"/>
      <c r="L103" s="2"/>
    </row>
    <row r="104" spans="2:12" hidden="1">
      <c r="B104" s="12">
        <v>0.75</v>
      </c>
      <c r="H104" s="2"/>
      <c r="I104" s="2"/>
      <c r="J104" s="49">
        <f t="shared" si="5"/>
        <v>42891</v>
      </c>
      <c r="K104" s="2"/>
      <c r="L104" s="2"/>
    </row>
    <row r="105" spans="2:12" hidden="1">
      <c r="B105" s="12">
        <v>0.76041666666666663</v>
      </c>
      <c r="H105" s="2"/>
      <c r="I105" s="2"/>
      <c r="J105" s="49">
        <f t="shared" si="5"/>
        <v>42905</v>
      </c>
      <c r="K105" s="2"/>
      <c r="L105" s="2"/>
    </row>
    <row r="106" spans="2:12" hidden="1">
      <c r="B106" s="12">
        <v>0.77083333333333337</v>
      </c>
      <c r="H106" s="2"/>
      <c r="I106" s="2"/>
      <c r="J106" s="49">
        <f t="shared" si="5"/>
        <v>42919</v>
      </c>
      <c r="K106" s="2"/>
      <c r="L106" s="2"/>
    </row>
    <row r="107" spans="2:12" hidden="1">
      <c r="B107" s="12">
        <v>0.78125</v>
      </c>
      <c r="H107" s="2"/>
      <c r="I107" s="2"/>
      <c r="J107" s="49">
        <f t="shared" si="5"/>
        <v>42933</v>
      </c>
      <c r="K107" s="2"/>
      <c r="L107" s="2"/>
    </row>
    <row r="108" spans="2:12" hidden="1">
      <c r="B108" s="12">
        <v>0.79166666666666663</v>
      </c>
      <c r="H108" s="2"/>
      <c r="I108" s="2"/>
      <c r="J108" s="49">
        <f t="shared" si="5"/>
        <v>42947</v>
      </c>
      <c r="K108" s="2"/>
      <c r="L108" s="2"/>
    </row>
    <row r="109" spans="2:12" hidden="1">
      <c r="B109" s="12">
        <v>0.80208333333333337</v>
      </c>
      <c r="H109" s="2"/>
      <c r="I109" s="2"/>
      <c r="J109" s="49">
        <f t="shared" si="5"/>
        <v>42961</v>
      </c>
      <c r="K109" s="2"/>
      <c r="L109" s="2"/>
    </row>
    <row r="110" spans="2:12" hidden="1">
      <c r="B110" s="12">
        <v>0.8125</v>
      </c>
      <c r="H110" s="2"/>
      <c r="I110" s="2"/>
      <c r="J110" s="49">
        <f t="shared" si="5"/>
        <v>42975</v>
      </c>
      <c r="K110" s="2"/>
      <c r="L110" s="2"/>
    </row>
    <row r="111" spans="2:12" hidden="1">
      <c r="B111" s="12">
        <v>0.82291666666666663</v>
      </c>
      <c r="H111" s="2"/>
      <c r="I111" s="2"/>
      <c r="J111" s="49">
        <f t="shared" si="5"/>
        <v>42989</v>
      </c>
      <c r="K111" s="2"/>
      <c r="L111" s="2"/>
    </row>
    <row r="112" spans="2:12" hidden="1">
      <c r="B112" s="12">
        <v>0.83333333333333337</v>
      </c>
      <c r="H112" s="2"/>
      <c r="I112" s="2"/>
      <c r="J112" s="49">
        <f t="shared" si="5"/>
        <v>43003</v>
      </c>
      <c r="K112" s="2"/>
      <c r="L112" s="2"/>
    </row>
    <row r="113" spans="2:12" hidden="1">
      <c r="B113" s="12">
        <v>0.84375</v>
      </c>
      <c r="H113" s="2"/>
      <c r="I113" s="2"/>
      <c r="J113" s="49">
        <f t="shared" si="5"/>
        <v>43017</v>
      </c>
      <c r="K113" s="2"/>
      <c r="L113" s="2"/>
    </row>
    <row r="114" spans="2:12" hidden="1">
      <c r="B114" s="12">
        <v>0.85416666666666663</v>
      </c>
      <c r="H114" s="2"/>
      <c r="I114" s="2"/>
      <c r="J114" s="49">
        <f t="shared" si="5"/>
        <v>43031</v>
      </c>
      <c r="K114" s="2"/>
      <c r="L114" s="2"/>
    </row>
    <row r="115" spans="2:12" hidden="1">
      <c r="B115" s="12">
        <v>0.86458333333333337</v>
      </c>
      <c r="H115" s="2"/>
      <c r="I115" s="2"/>
      <c r="J115" s="49">
        <f t="shared" si="5"/>
        <v>43045</v>
      </c>
      <c r="K115" s="2"/>
      <c r="L115" s="2"/>
    </row>
    <row r="116" spans="2:12" hidden="1">
      <c r="B116" s="12">
        <v>0.875</v>
      </c>
      <c r="H116" s="2"/>
      <c r="I116" s="2"/>
      <c r="J116" s="49">
        <f t="shared" si="5"/>
        <v>43059</v>
      </c>
      <c r="K116" s="2"/>
      <c r="L116" s="2"/>
    </row>
    <row r="117" spans="2:12" hidden="1">
      <c r="B117" s="12">
        <v>0.88541666666666663</v>
      </c>
      <c r="H117" s="2"/>
      <c r="I117" s="2"/>
      <c r="J117" s="49">
        <f t="shared" si="5"/>
        <v>43073</v>
      </c>
      <c r="K117" s="2"/>
      <c r="L117" s="2"/>
    </row>
    <row r="118" spans="2:12" hidden="1">
      <c r="B118" s="12">
        <v>0.89583333333333337</v>
      </c>
      <c r="H118" s="2"/>
      <c r="I118" s="2"/>
      <c r="J118" s="49">
        <f t="shared" si="5"/>
        <v>43087</v>
      </c>
      <c r="K118" s="2"/>
      <c r="L118" s="2"/>
    </row>
    <row r="119" spans="2:12" hidden="1">
      <c r="B119" s="12">
        <v>0.90625</v>
      </c>
      <c r="H119" s="2"/>
      <c r="I119" s="2"/>
      <c r="J119" s="49">
        <f t="shared" si="5"/>
        <v>43101</v>
      </c>
      <c r="K119" s="2"/>
      <c r="L119" s="2"/>
    </row>
    <row r="120" spans="2:12" hidden="1">
      <c r="B120" s="12">
        <v>0.91666666666666663</v>
      </c>
      <c r="H120" s="2"/>
      <c r="I120" s="2"/>
      <c r="J120" s="49">
        <f t="shared" si="5"/>
        <v>43115</v>
      </c>
      <c r="K120" s="2"/>
      <c r="L120" s="2"/>
    </row>
    <row r="121" spans="2:12" hidden="1">
      <c r="B121" s="12">
        <v>0.92708333333333337</v>
      </c>
      <c r="H121" s="2"/>
      <c r="I121" s="2"/>
      <c r="J121" s="49">
        <f t="shared" si="5"/>
        <v>43129</v>
      </c>
      <c r="K121" s="2"/>
      <c r="L121" s="2"/>
    </row>
    <row r="122" spans="2:12" hidden="1">
      <c r="B122" s="12">
        <v>0.9375</v>
      </c>
      <c r="H122" s="2"/>
      <c r="I122" s="2"/>
      <c r="J122" s="49">
        <f t="shared" si="5"/>
        <v>43143</v>
      </c>
      <c r="K122" s="2"/>
      <c r="L122" s="2"/>
    </row>
    <row r="123" spans="2:12" hidden="1">
      <c r="B123" s="12">
        <v>0.94791666666666663</v>
      </c>
      <c r="H123" s="2"/>
      <c r="I123" s="2"/>
      <c r="J123" s="49">
        <f t="shared" si="5"/>
        <v>43157</v>
      </c>
      <c r="K123" s="2"/>
      <c r="L123" s="2"/>
    </row>
    <row r="124" spans="2:12" hidden="1">
      <c r="B124" s="12">
        <v>0.95833333333333337</v>
      </c>
      <c r="H124" s="2"/>
      <c r="I124" s="2"/>
      <c r="J124" s="49">
        <f t="shared" si="5"/>
        <v>43171</v>
      </c>
      <c r="K124" s="2"/>
      <c r="L124" s="2"/>
    </row>
    <row r="125" spans="2:12" hidden="1">
      <c r="B125" s="12">
        <v>0.96875</v>
      </c>
      <c r="H125" s="2"/>
      <c r="I125" s="2"/>
      <c r="J125" s="49">
        <f t="shared" si="5"/>
        <v>43185</v>
      </c>
      <c r="K125" s="2"/>
      <c r="L125" s="2"/>
    </row>
    <row r="126" spans="2:12" hidden="1">
      <c r="B126" s="12">
        <v>0.97916666666666663</v>
      </c>
      <c r="H126" s="2"/>
      <c r="I126" s="2"/>
      <c r="J126" s="49">
        <f t="shared" si="5"/>
        <v>43199</v>
      </c>
      <c r="K126" s="2"/>
      <c r="L126" s="2"/>
    </row>
    <row r="127" spans="2:12" hidden="1">
      <c r="B127" s="12">
        <v>0.98958333333333337</v>
      </c>
      <c r="H127" s="2"/>
      <c r="I127" s="2"/>
      <c r="J127" s="49">
        <f t="shared" si="5"/>
        <v>43213</v>
      </c>
      <c r="K127" s="2"/>
      <c r="L127" s="2"/>
    </row>
    <row r="128" spans="2:12" hidden="1">
      <c r="B128" s="12">
        <v>1</v>
      </c>
      <c r="H128" s="2"/>
      <c r="I128" s="2"/>
      <c r="J128" s="49">
        <f t="shared" si="5"/>
        <v>43227</v>
      </c>
      <c r="K128" s="2"/>
      <c r="L128" s="2"/>
    </row>
    <row r="129" spans="2:12" hidden="1">
      <c r="B129" s="12">
        <v>1.0104166666666667</v>
      </c>
      <c r="H129" s="2"/>
      <c r="I129" s="2"/>
      <c r="J129" s="49">
        <f t="shared" si="5"/>
        <v>43241</v>
      </c>
      <c r="K129" s="2"/>
      <c r="L129" s="2"/>
    </row>
    <row r="130" spans="2:12" hidden="1">
      <c r="B130" s="12">
        <v>1.0208333333333333</v>
      </c>
      <c r="H130" s="2"/>
      <c r="I130" s="2"/>
      <c r="J130" s="49">
        <f t="shared" si="5"/>
        <v>43255</v>
      </c>
      <c r="K130" s="2"/>
      <c r="L130" s="2"/>
    </row>
    <row r="131" spans="2:12" hidden="1">
      <c r="B131" s="12">
        <v>1.03125</v>
      </c>
      <c r="H131" s="2"/>
      <c r="I131" s="2"/>
      <c r="J131" s="49">
        <f t="shared" si="5"/>
        <v>43269</v>
      </c>
      <c r="K131" s="2"/>
      <c r="L131" s="2"/>
    </row>
    <row r="132" spans="2:12" hidden="1">
      <c r="B132" s="12">
        <v>1.041666666666665</v>
      </c>
      <c r="H132" s="2"/>
      <c r="I132" s="2"/>
      <c r="J132" s="49">
        <f t="shared" si="5"/>
        <v>43283</v>
      </c>
      <c r="K132" s="2"/>
      <c r="L132" s="2"/>
    </row>
    <row r="133" spans="2:12" hidden="1">
      <c r="B133" s="12">
        <v>1.0520833333333333</v>
      </c>
      <c r="H133" s="2"/>
      <c r="I133" s="2"/>
      <c r="J133" s="49">
        <f t="shared" si="5"/>
        <v>43297</v>
      </c>
      <c r="K133" s="2"/>
      <c r="L133" s="2"/>
    </row>
    <row r="134" spans="2:12" hidden="1">
      <c r="B134" s="12">
        <v>1.0625</v>
      </c>
      <c r="H134" s="2"/>
      <c r="I134" s="2"/>
      <c r="J134" s="49">
        <f t="shared" ref="J134:J197" si="6">+J133+14</f>
        <v>43311</v>
      </c>
      <c r="K134" s="2"/>
      <c r="L134" s="2"/>
    </row>
    <row r="135" spans="2:12" hidden="1">
      <c r="B135" s="12">
        <v>1.0729166666666667</v>
      </c>
      <c r="H135" s="2"/>
      <c r="I135" s="2"/>
      <c r="J135" s="49">
        <f t="shared" si="6"/>
        <v>43325</v>
      </c>
      <c r="K135" s="2"/>
      <c r="L135" s="2"/>
    </row>
    <row r="136" spans="2:12" hidden="1">
      <c r="B136" s="12">
        <v>1.0833333333333333</v>
      </c>
      <c r="H136" s="2"/>
      <c r="I136" s="2"/>
      <c r="J136" s="49">
        <f t="shared" si="6"/>
        <v>43339</v>
      </c>
      <c r="K136" s="2"/>
      <c r="L136" s="2"/>
    </row>
    <row r="137" spans="2:12" hidden="1">
      <c r="B137" s="12">
        <v>1.09375</v>
      </c>
      <c r="H137" s="2"/>
      <c r="I137" s="2"/>
      <c r="J137" s="49">
        <f t="shared" si="6"/>
        <v>43353</v>
      </c>
      <c r="K137" s="2"/>
      <c r="L137" s="2"/>
    </row>
    <row r="138" spans="2:12" hidden="1">
      <c r="B138" s="12">
        <v>1.1041666666666647</v>
      </c>
      <c r="H138" s="2"/>
      <c r="I138" s="2"/>
      <c r="J138" s="49">
        <f t="shared" si="6"/>
        <v>43367</v>
      </c>
      <c r="K138" s="2"/>
      <c r="L138" s="2"/>
    </row>
    <row r="139" spans="2:12" hidden="1">
      <c r="B139" s="12">
        <v>1.1145833333333333</v>
      </c>
      <c r="H139" s="2"/>
      <c r="I139" s="2"/>
      <c r="J139" s="49">
        <f t="shared" si="6"/>
        <v>43381</v>
      </c>
      <c r="K139" s="2"/>
      <c r="L139" s="2"/>
    </row>
    <row r="140" spans="2:12" hidden="1">
      <c r="B140" s="12">
        <v>1.125</v>
      </c>
      <c r="H140" s="2"/>
      <c r="I140" s="2"/>
      <c r="J140" s="49">
        <f t="shared" si="6"/>
        <v>43395</v>
      </c>
      <c r="K140" s="2"/>
      <c r="L140" s="2"/>
    </row>
    <row r="141" spans="2:12" hidden="1">
      <c r="B141" s="12">
        <v>1.1354166666666667</v>
      </c>
      <c r="H141" s="2"/>
      <c r="I141" s="2"/>
      <c r="J141" s="49">
        <f t="shared" si="6"/>
        <v>43409</v>
      </c>
      <c r="K141" s="2"/>
      <c r="L141" s="2"/>
    </row>
    <row r="142" spans="2:12" hidden="1">
      <c r="B142" s="12">
        <v>1.1458333333333333</v>
      </c>
      <c r="H142" s="2"/>
      <c r="I142" s="2"/>
      <c r="J142" s="49">
        <f t="shared" si="6"/>
        <v>43423</v>
      </c>
      <c r="K142" s="2"/>
      <c r="L142" s="2"/>
    </row>
    <row r="143" spans="2:12" hidden="1">
      <c r="B143" s="12">
        <v>1.15625</v>
      </c>
      <c r="H143" s="2"/>
      <c r="I143" s="2"/>
      <c r="J143" s="49">
        <f t="shared" si="6"/>
        <v>43437</v>
      </c>
      <c r="K143" s="2"/>
      <c r="L143" s="2"/>
    </row>
    <row r="144" spans="2:12" hidden="1">
      <c r="B144" s="12">
        <v>1.1666666666666645</v>
      </c>
      <c r="H144" s="2"/>
      <c r="I144" s="2"/>
      <c r="J144" s="49">
        <f t="shared" si="6"/>
        <v>43451</v>
      </c>
      <c r="K144" s="2"/>
      <c r="L144" s="2"/>
    </row>
    <row r="145" spans="2:12" hidden="1">
      <c r="B145" s="12">
        <v>1.1770833333333333</v>
      </c>
      <c r="H145" s="2"/>
      <c r="I145" s="2"/>
      <c r="J145" s="49">
        <f t="shared" si="6"/>
        <v>43465</v>
      </c>
      <c r="K145" s="2"/>
      <c r="L145" s="2"/>
    </row>
    <row r="146" spans="2:12" hidden="1">
      <c r="B146" s="12">
        <v>1.1875</v>
      </c>
      <c r="H146" s="2"/>
      <c r="I146" s="2"/>
      <c r="J146" s="49">
        <f t="shared" si="6"/>
        <v>43479</v>
      </c>
      <c r="K146" s="2"/>
      <c r="L146" s="2"/>
    </row>
    <row r="147" spans="2:12" hidden="1">
      <c r="B147" s="12">
        <v>1.1979166666666667</v>
      </c>
      <c r="H147" s="2"/>
      <c r="I147" s="2"/>
      <c r="J147" s="49">
        <f t="shared" si="6"/>
        <v>43493</v>
      </c>
      <c r="K147" s="2"/>
      <c r="L147" s="2"/>
    </row>
    <row r="148" spans="2:12" hidden="1">
      <c r="B148" s="12">
        <v>1.2083333333333333</v>
      </c>
      <c r="H148" s="2"/>
      <c r="I148" s="2"/>
      <c r="J148" s="49">
        <f t="shared" si="6"/>
        <v>43507</v>
      </c>
      <c r="K148" s="2"/>
      <c r="L148" s="2"/>
    </row>
    <row r="149" spans="2:12" hidden="1">
      <c r="B149" s="12">
        <v>1.21875</v>
      </c>
      <c r="H149" s="2"/>
      <c r="I149" s="2"/>
      <c r="J149" s="49">
        <f t="shared" si="6"/>
        <v>43521</v>
      </c>
      <c r="K149" s="2"/>
      <c r="L149" s="2"/>
    </row>
    <row r="150" spans="2:12" hidden="1">
      <c r="B150" s="12">
        <v>1.2291666666666643</v>
      </c>
      <c r="H150" s="2"/>
      <c r="I150" s="2"/>
      <c r="J150" s="49">
        <f t="shared" si="6"/>
        <v>43535</v>
      </c>
      <c r="K150" s="2"/>
      <c r="L150" s="2"/>
    </row>
    <row r="151" spans="2:12" hidden="1">
      <c r="B151" s="12">
        <v>1.2395833333333333</v>
      </c>
      <c r="H151" s="2"/>
      <c r="I151" s="2"/>
      <c r="J151" s="49">
        <f t="shared" si="6"/>
        <v>43549</v>
      </c>
      <c r="K151" s="2"/>
      <c r="L151" s="2"/>
    </row>
    <row r="152" spans="2:12" hidden="1">
      <c r="B152" s="12">
        <v>1.25</v>
      </c>
      <c r="H152" s="2"/>
      <c r="I152" s="2"/>
      <c r="J152" s="49">
        <f t="shared" si="6"/>
        <v>43563</v>
      </c>
      <c r="K152" s="2"/>
      <c r="L152" s="2"/>
    </row>
    <row r="153" spans="2:12" hidden="1">
      <c r="B153" s="12">
        <v>1.2604166666666667</v>
      </c>
      <c r="H153" s="2"/>
      <c r="I153" s="2"/>
      <c r="J153" s="49">
        <f t="shared" si="6"/>
        <v>43577</v>
      </c>
      <c r="K153" s="2"/>
      <c r="L153" s="2"/>
    </row>
    <row r="154" spans="2:12" hidden="1">
      <c r="B154" s="12">
        <v>1.2708333333333333</v>
      </c>
      <c r="H154" s="2"/>
      <c r="I154" s="2"/>
      <c r="J154" s="49">
        <f t="shared" si="6"/>
        <v>43591</v>
      </c>
      <c r="K154" s="2"/>
      <c r="L154" s="2"/>
    </row>
    <row r="155" spans="2:12" hidden="1">
      <c r="B155" s="12">
        <v>1.28125</v>
      </c>
      <c r="H155" s="2"/>
      <c r="I155" s="2"/>
      <c r="J155" s="49">
        <f t="shared" si="6"/>
        <v>43605</v>
      </c>
      <c r="K155" s="2"/>
      <c r="L155" s="2"/>
    </row>
    <row r="156" spans="2:12" hidden="1">
      <c r="B156" s="12">
        <v>1.2916666666666641</v>
      </c>
      <c r="H156" s="2"/>
      <c r="I156" s="2"/>
      <c r="J156" s="49">
        <f t="shared" si="6"/>
        <v>43619</v>
      </c>
      <c r="K156" s="2"/>
      <c r="L156" s="2"/>
    </row>
    <row r="157" spans="2:12" hidden="1">
      <c r="B157" s="12">
        <v>1.3020833333333333</v>
      </c>
      <c r="H157" s="2"/>
      <c r="I157" s="2"/>
      <c r="J157" s="49">
        <f t="shared" si="6"/>
        <v>43633</v>
      </c>
      <c r="K157" s="2"/>
      <c r="L157" s="2"/>
    </row>
    <row r="158" spans="2:12" hidden="1">
      <c r="B158" s="12">
        <v>1.3125</v>
      </c>
      <c r="H158" s="2"/>
      <c r="I158" s="2"/>
      <c r="J158" s="49">
        <f t="shared" si="6"/>
        <v>43647</v>
      </c>
      <c r="K158" s="2"/>
      <c r="L158" s="2"/>
    </row>
    <row r="159" spans="2:12" hidden="1">
      <c r="B159" s="12">
        <v>1.3229166666666667</v>
      </c>
      <c r="H159" s="2"/>
      <c r="I159" s="2"/>
      <c r="J159" s="49">
        <f t="shared" si="6"/>
        <v>43661</v>
      </c>
      <c r="K159" s="2"/>
      <c r="L159" s="2"/>
    </row>
    <row r="160" spans="2:12" hidden="1">
      <c r="J160" s="49">
        <f t="shared" si="6"/>
        <v>43675</v>
      </c>
      <c r="K160" s="2"/>
      <c r="L160" s="2"/>
    </row>
    <row r="161" spans="2:12" hidden="1">
      <c r="B161" s="12"/>
      <c r="H161" s="2"/>
      <c r="I161" s="2"/>
      <c r="J161" s="49">
        <f t="shared" si="6"/>
        <v>43689</v>
      </c>
      <c r="K161" s="2"/>
      <c r="L161" s="2"/>
    </row>
    <row r="162" spans="2:12" hidden="1">
      <c r="B162" s="12"/>
      <c r="H162" s="2"/>
      <c r="I162" s="2"/>
      <c r="J162" s="49">
        <f t="shared" si="6"/>
        <v>43703</v>
      </c>
      <c r="K162" s="2"/>
      <c r="L162" s="2"/>
    </row>
    <row r="163" spans="2:12" hidden="1">
      <c r="B163" s="12"/>
      <c r="H163" s="2"/>
      <c r="I163" s="2"/>
      <c r="J163" s="49">
        <f t="shared" si="6"/>
        <v>43717</v>
      </c>
      <c r="K163" s="2"/>
      <c r="L163" s="2"/>
    </row>
    <row r="164" spans="2:12" hidden="1">
      <c r="J164" s="49">
        <f t="shared" si="6"/>
        <v>43731</v>
      </c>
    </row>
    <row r="165" spans="2:12" hidden="1">
      <c r="J165" s="49">
        <f t="shared" si="6"/>
        <v>43745</v>
      </c>
    </row>
    <row r="166" spans="2:12" hidden="1">
      <c r="J166" s="49">
        <f t="shared" si="6"/>
        <v>43759</v>
      </c>
    </row>
    <row r="167" spans="2:12" hidden="1">
      <c r="J167" s="49">
        <f t="shared" si="6"/>
        <v>43773</v>
      </c>
    </row>
    <row r="168" spans="2:12" hidden="1">
      <c r="J168" s="49">
        <f t="shared" si="6"/>
        <v>43787</v>
      </c>
    </row>
    <row r="169" spans="2:12" hidden="1">
      <c r="J169" s="49">
        <f t="shared" si="6"/>
        <v>43801</v>
      </c>
    </row>
    <row r="170" spans="2:12" hidden="1">
      <c r="J170" s="49">
        <f t="shared" si="6"/>
        <v>43815</v>
      </c>
    </row>
    <row r="171" spans="2:12" hidden="1">
      <c r="J171" s="49">
        <f t="shared" si="6"/>
        <v>43829</v>
      </c>
    </row>
    <row r="172" spans="2:12" hidden="1">
      <c r="J172" s="49">
        <f t="shared" si="6"/>
        <v>43843</v>
      </c>
    </row>
    <row r="173" spans="2:12" hidden="1">
      <c r="J173" s="49">
        <f t="shared" si="6"/>
        <v>43857</v>
      </c>
    </row>
    <row r="174" spans="2:12" hidden="1">
      <c r="J174" s="49">
        <f t="shared" si="6"/>
        <v>43871</v>
      </c>
    </row>
    <row r="175" spans="2:12" hidden="1">
      <c r="J175" s="49">
        <f t="shared" si="6"/>
        <v>43885</v>
      </c>
    </row>
    <row r="176" spans="2:12" hidden="1">
      <c r="J176" s="49">
        <f t="shared" si="6"/>
        <v>43899</v>
      </c>
    </row>
    <row r="177" spans="10:10" hidden="1">
      <c r="J177" s="49">
        <f t="shared" si="6"/>
        <v>43913</v>
      </c>
    </row>
    <row r="178" spans="10:10" hidden="1">
      <c r="J178" s="49">
        <f t="shared" si="6"/>
        <v>43927</v>
      </c>
    </row>
    <row r="179" spans="10:10" hidden="1">
      <c r="J179" s="49">
        <f t="shared" si="6"/>
        <v>43941</v>
      </c>
    </row>
    <row r="180" spans="10:10" hidden="1">
      <c r="J180" s="49">
        <f t="shared" si="6"/>
        <v>43955</v>
      </c>
    </row>
    <row r="181" spans="10:10" hidden="1">
      <c r="J181" s="49">
        <f t="shared" si="6"/>
        <v>43969</v>
      </c>
    </row>
    <row r="182" spans="10:10" hidden="1">
      <c r="J182" s="49">
        <f t="shared" si="6"/>
        <v>43983</v>
      </c>
    </row>
    <row r="183" spans="10:10" hidden="1">
      <c r="J183" s="49">
        <f t="shared" si="6"/>
        <v>43997</v>
      </c>
    </row>
    <row r="184" spans="10:10" hidden="1">
      <c r="J184" s="49">
        <f t="shared" si="6"/>
        <v>44011</v>
      </c>
    </row>
    <row r="185" spans="10:10" hidden="1">
      <c r="J185" s="49">
        <f t="shared" si="6"/>
        <v>44025</v>
      </c>
    </row>
    <row r="186" spans="10:10" hidden="1">
      <c r="J186" s="49">
        <f t="shared" si="6"/>
        <v>44039</v>
      </c>
    </row>
    <row r="187" spans="10:10" hidden="1">
      <c r="J187" s="49">
        <f t="shared" si="6"/>
        <v>44053</v>
      </c>
    </row>
    <row r="188" spans="10:10" hidden="1">
      <c r="J188" s="49">
        <f t="shared" si="6"/>
        <v>44067</v>
      </c>
    </row>
    <row r="189" spans="10:10" hidden="1">
      <c r="J189" s="49">
        <f t="shared" si="6"/>
        <v>44081</v>
      </c>
    </row>
    <row r="190" spans="10:10" hidden="1">
      <c r="J190" s="49">
        <f t="shared" si="6"/>
        <v>44095</v>
      </c>
    </row>
    <row r="191" spans="10:10" hidden="1">
      <c r="J191" s="49">
        <f t="shared" si="6"/>
        <v>44109</v>
      </c>
    </row>
    <row r="192" spans="10:10" hidden="1">
      <c r="J192" s="49">
        <f t="shared" si="6"/>
        <v>44123</v>
      </c>
    </row>
    <row r="193" spans="10:10" hidden="1">
      <c r="J193" s="49">
        <f t="shared" si="6"/>
        <v>44137</v>
      </c>
    </row>
    <row r="194" spans="10:10" hidden="1">
      <c r="J194" s="49">
        <f t="shared" si="6"/>
        <v>44151</v>
      </c>
    </row>
    <row r="195" spans="10:10" hidden="1">
      <c r="J195" s="49">
        <f t="shared" si="6"/>
        <v>44165</v>
      </c>
    </row>
    <row r="196" spans="10:10" hidden="1">
      <c r="J196" s="49">
        <f t="shared" si="6"/>
        <v>44179</v>
      </c>
    </row>
    <row r="197" spans="10:10" hidden="1">
      <c r="J197" s="49">
        <f t="shared" si="6"/>
        <v>44193</v>
      </c>
    </row>
    <row r="198" spans="10:10" hidden="1">
      <c r="J198" s="49">
        <f t="shared" ref="J198:J223" si="7">+J197+14</f>
        <v>44207</v>
      </c>
    </row>
    <row r="199" spans="10:10" hidden="1">
      <c r="J199" s="49">
        <f t="shared" si="7"/>
        <v>44221</v>
      </c>
    </row>
    <row r="200" spans="10:10" hidden="1">
      <c r="J200" s="49">
        <f t="shared" si="7"/>
        <v>44235</v>
      </c>
    </row>
    <row r="201" spans="10:10" hidden="1">
      <c r="J201" s="49">
        <f t="shared" si="7"/>
        <v>44249</v>
      </c>
    </row>
    <row r="202" spans="10:10" hidden="1">
      <c r="J202" s="49">
        <f t="shared" si="7"/>
        <v>44263</v>
      </c>
    </row>
    <row r="203" spans="10:10" hidden="1">
      <c r="J203" s="49">
        <f t="shared" si="7"/>
        <v>44277</v>
      </c>
    </row>
    <row r="204" spans="10:10" hidden="1">
      <c r="J204" s="49">
        <f t="shared" si="7"/>
        <v>44291</v>
      </c>
    </row>
    <row r="205" spans="10:10" hidden="1">
      <c r="J205" s="49">
        <f t="shared" si="7"/>
        <v>44305</v>
      </c>
    </row>
    <row r="206" spans="10:10" hidden="1">
      <c r="J206" s="49">
        <f t="shared" si="7"/>
        <v>44319</v>
      </c>
    </row>
    <row r="207" spans="10:10" hidden="1">
      <c r="J207" s="49">
        <f t="shared" si="7"/>
        <v>44333</v>
      </c>
    </row>
    <row r="208" spans="10:10" hidden="1">
      <c r="J208" s="49">
        <f t="shared" si="7"/>
        <v>44347</v>
      </c>
    </row>
    <row r="209" spans="10:10" hidden="1">
      <c r="J209" s="49">
        <f t="shared" si="7"/>
        <v>44361</v>
      </c>
    </row>
    <row r="210" spans="10:10" hidden="1">
      <c r="J210" s="49">
        <f t="shared" si="7"/>
        <v>44375</v>
      </c>
    </row>
    <row r="211" spans="10:10" hidden="1">
      <c r="J211" s="49">
        <f t="shared" si="7"/>
        <v>44389</v>
      </c>
    </row>
    <row r="212" spans="10:10" hidden="1">
      <c r="J212" s="49">
        <f t="shared" si="7"/>
        <v>44403</v>
      </c>
    </row>
    <row r="213" spans="10:10" hidden="1">
      <c r="J213" s="49">
        <f t="shared" si="7"/>
        <v>44417</v>
      </c>
    </row>
    <row r="214" spans="10:10" hidden="1">
      <c r="J214" s="49">
        <f t="shared" si="7"/>
        <v>44431</v>
      </c>
    </row>
    <row r="215" spans="10:10" hidden="1">
      <c r="J215" s="49">
        <f t="shared" si="7"/>
        <v>44445</v>
      </c>
    </row>
    <row r="216" spans="10:10" hidden="1">
      <c r="J216" s="49">
        <f t="shared" si="7"/>
        <v>44459</v>
      </c>
    </row>
    <row r="217" spans="10:10" hidden="1">
      <c r="J217" s="49">
        <f t="shared" si="7"/>
        <v>44473</v>
      </c>
    </row>
    <row r="218" spans="10:10" hidden="1">
      <c r="J218" s="49">
        <f t="shared" si="7"/>
        <v>44487</v>
      </c>
    </row>
    <row r="219" spans="10:10" hidden="1">
      <c r="J219" s="49">
        <f t="shared" si="7"/>
        <v>44501</v>
      </c>
    </row>
    <row r="220" spans="10:10" hidden="1">
      <c r="J220" s="49">
        <f t="shared" si="7"/>
        <v>44515</v>
      </c>
    </row>
    <row r="221" spans="10:10" hidden="1">
      <c r="J221" s="49">
        <f t="shared" si="7"/>
        <v>44529</v>
      </c>
    </row>
    <row r="222" spans="10:10" hidden="1">
      <c r="J222" s="49">
        <f t="shared" si="7"/>
        <v>44543</v>
      </c>
    </row>
    <row r="223" spans="10:10" hidden="1">
      <c r="J223" s="49">
        <f t="shared" si="7"/>
        <v>44557</v>
      </c>
    </row>
    <row r="224" spans="10:10" hidden="1"/>
    <row r="225" spans="11:11" hidden="1">
      <c r="K225" s="91"/>
    </row>
    <row r="226" spans="11:11" hidden="1"/>
    <row r="227" spans="11:11" hidden="1"/>
    <row r="228" spans="11:11" hidden="1"/>
    <row r="229" spans="11:11" hidden="1">
      <c r="K229" s="91"/>
    </row>
    <row r="230" spans="11:11">
      <c r="K230" s="91"/>
    </row>
  </sheetData>
  <sheetProtection password="CA01" sheet="1" objects="1" scenarios="1"/>
  <mergeCells count="14">
    <mergeCell ref="A8:E8"/>
    <mergeCell ref="F8:G8"/>
    <mergeCell ref="I8:L8"/>
    <mergeCell ref="A5:E5"/>
    <mergeCell ref="A1:K1"/>
    <mergeCell ref="A2:K2"/>
    <mergeCell ref="A4:E4"/>
    <mergeCell ref="F4:H4"/>
    <mergeCell ref="I4:L4"/>
    <mergeCell ref="F6:H6"/>
    <mergeCell ref="I6:L6"/>
    <mergeCell ref="A7:E7"/>
    <mergeCell ref="F7:H7"/>
    <mergeCell ref="I7:L7"/>
  </mergeCells>
  <dataValidations count="7">
    <dataValidation type="list" allowBlank="1" showInputMessage="1" showErrorMessage="1" sqref="J12:J26 J29:J43">
      <formula1>$J$64:$J$65</formula1>
    </dataValidation>
    <dataValidation type="list" allowBlank="1" showInputMessage="1" showErrorMessage="1" sqref="K12:K26 K29:K43">
      <formula1>$K$66:$K$68</formula1>
    </dataValidation>
    <dataValidation type="list" allowBlank="1" showInputMessage="1" showErrorMessage="1" sqref="I8:L8">
      <formula1>$J$67:$J$223</formula1>
    </dataValidation>
    <dataValidation type="list" allowBlank="1" showInputMessage="1" showErrorMessage="1" sqref="L2">
      <formula1>$K$64:$K$65</formula1>
    </dataValidation>
    <dataValidation type="list" allowBlank="1" showInputMessage="1" showErrorMessage="1" errorTitle="Incorrect Time Format" error="Please use the following format for entering the time: 12:00 AM" sqref="E12:F26 E29:F43 B29:C43 B12:C26">
      <formula1>$B$64:$B$159</formula1>
    </dataValidation>
    <dataValidation type="time" allowBlank="1" showInputMessage="1" showErrorMessage="1" errorTitle="Incorrect Time Format" error="Please use the following format for entering the time: 12:00 AM" sqref="B27:C28 E28:F28">
      <formula1>0</formula1>
      <formula2>0.999988425925926</formula2>
    </dataValidation>
    <dataValidation type="list" allowBlank="1" showInputMessage="1" showErrorMessage="1" sqref="L12:L26 L29:L43">
      <formula1>$L$64:$L$74</formula1>
    </dataValidation>
  </dataValidations>
  <pageMargins left="0.7" right="0.7" top="0.75" bottom="0.75" header="0.3" footer="0.3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37CE440-E046-4FF6-B3EF-8C708B20CB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</dc:creator>
  <cp:lastModifiedBy>Jason Roberts</cp:lastModifiedBy>
  <cp:lastPrinted>2016-08-22T15:41:11Z</cp:lastPrinted>
  <dcterms:created xsi:type="dcterms:W3CDTF">2012-07-09T00:13:53Z</dcterms:created>
  <dcterms:modified xsi:type="dcterms:W3CDTF">2017-10-16T19:19:05Z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TC300067009990</vt:lpwstr>
  </property>
</Properties>
</file>