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1ffcc4800c46b25/Projects/Midlakes Diving/Procedures/Forms and Templates/"/>
    </mc:Choice>
  </mc:AlternateContent>
  <xr:revisionPtr revIDLastSave="635" documentId="8_{2619DE04-985F-4CBF-B4E0-FB97CF73A566}" xr6:coauthVersionLast="45" xr6:coauthVersionMax="45" xr10:uidLastSave="{56D7795B-5644-4AB3-81CA-11A1B44E9AE9}"/>
  <bookViews>
    <workbookView xWindow="-120" yWindow="-120" windowWidth="20730" windowHeight="11160" tabRatio="897" xr2:uid="{00000000-000D-0000-FFFF-FFFF00000000}"/>
  </bookViews>
  <sheets>
    <sheet name="Instructions for Use" sheetId="79" r:id="rId1"/>
    <sheet name="MeetInfoAllSheets" sheetId="60" r:id="rId2"/>
    <sheet name="DiveList" sheetId="65" r:id="rId3"/>
    <sheet name="8B-Girls" sheetId="81" r:id="rId4"/>
    <sheet name="8B-Boys" sheetId="76" r:id="rId5"/>
    <sheet name="8A-Girls" sheetId="82" r:id="rId6"/>
    <sheet name="8A-Boys" sheetId="80" r:id="rId7"/>
    <sheet name="10B-Girls" sheetId="84" r:id="rId8"/>
    <sheet name="10B-Boys" sheetId="83" r:id="rId9"/>
    <sheet name="10A-Girls" sheetId="86" r:id="rId10"/>
    <sheet name="10A-Boys" sheetId="85" r:id="rId11"/>
    <sheet name="12B-Girls" sheetId="87" r:id="rId12"/>
    <sheet name="12B-Boys" sheetId="88" r:id="rId13"/>
    <sheet name="12A-Girls" sheetId="90" r:id="rId14"/>
    <sheet name="12A-Boys" sheetId="89" r:id="rId15"/>
    <sheet name="14B-Girls" sheetId="92" r:id="rId16"/>
    <sheet name="14B-Boys" sheetId="91" r:id="rId17"/>
    <sheet name="14A-Girls" sheetId="93" r:id="rId18"/>
    <sheet name="14A-Boys" sheetId="94" r:id="rId19"/>
    <sheet name="17B-Girls" sheetId="95" r:id="rId20"/>
    <sheet name="17B-Boys" sheetId="96" r:id="rId21"/>
    <sheet name="17A-Girls" sheetId="98" r:id="rId22"/>
    <sheet name="17A-Boys" sheetId="97" r:id="rId23"/>
  </sheets>
  <definedNames>
    <definedName name="_xlnm.Print_Titles" localSheetId="2">DiveList!$1:$2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4" i="98" l="1"/>
  <c r="M154" i="98" s="1"/>
  <c r="F154" i="98"/>
  <c r="D154" i="98"/>
  <c r="M153" i="98"/>
  <c r="L153" i="98"/>
  <c r="F153" i="98"/>
  <c r="D153" i="98"/>
  <c r="L152" i="98"/>
  <c r="M152" i="98" s="1"/>
  <c r="F152" i="98"/>
  <c r="D152" i="98"/>
  <c r="L151" i="98"/>
  <c r="M151" i="98" s="1"/>
  <c r="F151" i="98"/>
  <c r="D151" i="98"/>
  <c r="L150" i="98"/>
  <c r="M150" i="98" s="1"/>
  <c r="F150" i="98"/>
  <c r="D150" i="98"/>
  <c r="M149" i="98"/>
  <c r="L149" i="98"/>
  <c r="F149" i="98"/>
  <c r="D149" i="98"/>
  <c r="N148" i="98"/>
  <c r="N149" i="98" s="1"/>
  <c r="N150" i="98" s="1"/>
  <c r="M148" i="98"/>
  <c r="L148" i="98"/>
  <c r="M140" i="98"/>
  <c r="L140" i="98"/>
  <c r="F140" i="98"/>
  <c r="D140" i="98"/>
  <c r="L139" i="98"/>
  <c r="M139" i="98" s="1"/>
  <c r="F139" i="98"/>
  <c r="D139" i="98"/>
  <c r="L138" i="98"/>
  <c r="M138" i="98" s="1"/>
  <c r="F138" i="98"/>
  <c r="D138" i="98"/>
  <c r="M137" i="98"/>
  <c r="L137" i="98"/>
  <c r="F137" i="98"/>
  <c r="D137" i="98"/>
  <c r="M136" i="98"/>
  <c r="L136" i="98"/>
  <c r="F136" i="98"/>
  <c r="D136" i="98"/>
  <c r="L135" i="98"/>
  <c r="M135" i="98" s="1"/>
  <c r="F135" i="98"/>
  <c r="D135" i="98"/>
  <c r="L134" i="98"/>
  <c r="M134" i="98" s="1"/>
  <c r="N134" i="98" s="1"/>
  <c r="N135" i="98" s="1"/>
  <c r="N136" i="98" s="1"/>
  <c r="N137" i="98" s="1"/>
  <c r="L126" i="98"/>
  <c r="M126" i="98" s="1"/>
  <c r="F126" i="98"/>
  <c r="D126" i="98"/>
  <c r="M125" i="98"/>
  <c r="L125" i="98"/>
  <c r="F125" i="98"/>
  <c r="D125" i="98"/>
  <c r="M124" i="98"/>
  <c r="L124" i="98"/>
  <c r="F124" i="98"/>
  <c r="D124" i="98"/>
  <c r="L123" i="98"/>
  <c r="M123" i="98" s="1"/>
  <c r="F123" i="98"/>
  <c r="D123" i="98"/>
  <c r="L122" i="98"/>
  <c r="M122" i="98" s="1"/>
  <c r="F122" i="98"/>
  <c r="D122" i="98"/>
  <c r="M121" i="98"/>
  <c r="L121" i="98"/>
  <c r="F121" i="98"/>
  <c r="D121" i="98"/>
  <c r="N120" i="98"/>
  <c r="N121" i="98" s="1"/>
  <c r="M120" i="98"/>
  <c r="L120" i="98"/>
  <c r="M112" i="98"/>
  <c r="L112" i="98"/>
  <c r="F112" i="98"/>
  <c r="D112" i="98"/>
  <c r="L111" i="98"/>
  <c r="M111" i="98" s="1"/>
  <c r="F111" i="98"/>
  <c r="D111" i="98"/>
  <c r="L110" i="98"/>
  <c r="M110" i="98" s="1"/>
  <c r="F110" i="98"/>
  <c r="D110" i="98"/>
  <c r="M109" i="98"/>
  <c r="L109" i="98"/>
  <c r="F109" i="98"/>
  <c r="D109" i="98"/>
  <c r="M108" i="98"/>
  <c r="L108" i="98"/>
  <c r="F108" i="98"/>
  <c r="D108" i="98"/>
  <c r="L107" i="98"/>
  <c r="M107" i="98" s="1"/>
  <c r="F107" i="98"/>
  <c r="D107" i="98"/>
  <c r="L106" i="98"/>
  <c r="M106" i="98" s="1"/>
  <c r="N106" i="98" s="1"/>
  <c r="N107" i="98" s="1"/>
  <c r="N108" i="98" s="1"/>
  <c r="N109" i="98" s="1"/>
  <c r="N110" i="98" s="1"/>
  <c r="N111" i="98" s="1"/>
  <c r="N112" i="98" s="1"/>
  <c r="N113" i="98" s="1"/>
  <c r="L98" i="98"/>
  <c r="M98" i="98" s="1"/>
  <c r="F98" i="98"/>
  <c r="D98" i="98"/>
  <c r="M97" i="98"/>
  <c r="L97" i="98"/>
  <c r="F97" i="98"/>
  <c r="D97" i="98"/>
  <c r="M96" i="98"/>
  <c r="L96" i="98"/>
  <c r="F96" i="98"/>
  <c r="D96" i="98"/>
  <c r="L95" i="98"/>
  <c r="M95" i="98" s="1"/>
  <c r="F95" i="98"/>
  <c r="D95" i="98"/>
  <c r="L94" i="98"/>
  <c r="M94" i="98" s="1"/>
  <c r="F94" i="98"/>
  <c r="D94" i="98"/>
  <c r="M93" i="98"/>
  <c r="L93" i="98"/>
  <c r="F93" i="98"/>
  <c r="D93" i="98"/>
  <c r="N92" i="98"/>
  <c r="N93" i="98" s="1"/>
  <c r="M92" i="98"/>
  <c r="L92" i="98"/>
  <c r="M84" i="98"/>
  <c r="L84" i="98"/>
  <c r="F84" i="98"/>
  <c r="D84" i="98"/>
  <c r="L83" i="98"/>
  <c r="M83" i="98" s="1"/>
  <c r="F83" i="98"/>
  <c r="D83" i="98"/>
  <c r="L82" i="98"/>
  <c r="M82" i="98" s="1"/>
  <c r="F82" i="98"/>
  <c r="D82" i="98"/>
  <c r="M81" i="98"/>
  <c r="L81" i="98"/>
  <c r="F81" i="98"/>
  <c r="D81" i="98"/>
  <c r="M80" i="98"/>
  <c r="L80" i="98"/>
  <c r="F80" i="98"/>
  <c r="D80" i="98"/>
  <c r="L79" i="98"/>
  <c r="M79" i="98" s="1"/>
  <c r="F79" i="98"/>
  <c r="D79" i="98"/>
  <c r="L78" i="98"/>
  <c r="M78" i="98" s="1"/>
  <c r="N78" i="98" s="1"/>
  <c r="N79" i="98" s="1"/>
  <c r="N80" i="98" s="1"/>
  <c r="N81" i="98" s="1"/>
  <c r="N82" i="98" s="1"/>
  <c r="N83" i="98" s="1"/>
  <c r="N84" i="98" s="1"/>
  <c r="N85" i="98" s="1"/>
  <c r="L70" i="98"/>
  <c r="M70" i="98" s="1"/>
  <c r="F70" i="98"/>
  <c r="D70" i="98"/>
  <c r="M69" i="98"/>
  <c r="L69" i="98"/>
  <c r="F69" i="98"/>
  <c r="D69" i="98"/>
  <c r="M68" i="98"/>
  <c r="L68" i="98"/>
  <c r="F68" i="98"/>
  <c r="D68" i="98"/>
  <c r="L67" i="98"/>
  <c r="M67" i="98" s="1"/>
  <c r="F67" i="98"/>
  <c r="D67" i="98"/>
  <c r="L66" i="98"/>
  <c r="M66" i="98" s="1"/>
  <c r="F66" i="98"/>
  <c r="D66" i="98"/>
  <c r="M65" i="98"/>
  <c r="L65" i="98"/>
  <c r="F65" i="98"/>
  <c r="D65" i="98"/>
  <c r="N64" i="98"/>
  <c r="N65" i="98" s="1"/>
  <c r="N66" i="98" s="1"/>
  <c r="N67" i="98" s="1"/>
  <c r="N68" i="98" s="1"/>
  <c r="N69" i="98" s="1"/>
  <c r="N70" i="98" s="1"/>
  <c r="N71" i="98" s="1"/>
  <c r="M64" i="98"/>
  <c r="L64" i="98"/>
  <c r="M56" i="98"/>
  <c r="L56" i="98"/>
  <c r="F56" i="98"/>
  <c r="D56" i="98"/>
  <c r="L55" i="98"/>
  <c r="M55" i="98" s="1"/>
  <c r="F55" i="98"/>
  <c r="D55" i="98"/>
  <c r="L54" i="98"/>
  <c r="M54" i="98" s="1"/>
  <c r="F54" i="98"/>
  <c r="D54" i="98"/>
  <c r="M53" i="98"/>
  <c r="L53" i="98"/>
  <c r="F53" i="98"/>
  <c r="D53" i="98"/>
  <c r="M52" i="98"/>
  <c r="L52" i="98"/>
  <c r="F52" i="98"/>
  <c r="D52" i="98"/>
  <c r="L51" i="98"/>
  <c r="M51" i="98" s="1"/>
  <c r="F51" i="98"/>
  <c r="D51" i="98"/>
  <c r="L50" i="98"/>
  <c r="M50" i="98" s="1"/>
  <c r="N50" i="98" s="1"/>
  <c r="L42" i="98"/>
  <c r="M42" i="98" s="1"/>
  <c r="F42" i="98"/>
  <c r="D42" i="98"/>
  <c r="M41" i="98"/>
  <c r="L41" i="98"/>
  <c r="F41" i="98"/>
  <c r="D41" i="98"/>
  <c r="M40" i="98"/>
  <c r="L40" i="98"/>
  <c r="F40" i="98"/>
  <c r="D40" i="98"/>
  <c r="L39" i="98"/>
  <c r="M39" i="98" s="1"/>
  <c r="F39" i="98"/>
  <c r="D39" i="98"/>
  <c r="L38" i="98"/>
  <c r="M38" i="98" s="1"/>
  <c r="F38" i="98"/>
  <c r="D38" i="98"/>
  <c r="M37" i="98"/>
  <c r="L37" i="98"/>
  <c r="F37" i="98"/>
  <c r="D37" i="98"/>
  <c r="N36" i="98"/>
  <c r="N37" i="98" s="1"/>
  <c r="N38" i="98" s="1"/>
  <c r="M36" i="98"/>
  <c r="L36" i="98"/>
  <c r="M28" i="98"/>
  <c r="L28" i="98"/>
  <c r="F28" i="98"/>
  <c r="D28" i="98"/>
  <c r="L27" i="98"/>
  <c r="M27" i="98" s="1"/>
  <c r="F27" i="98"/>
  <c r="D27" i="98"/>
  <c r="L26" i="98"/>
  <c r="M26" i="98" s="1"/>
  <c r="F26" i="98"/>
  <c r="D26" i="98"/>
  <c r="M25" i="98"/>
  <c r="L25" i="98"/>
  <c r="F25" i="98"/>
  <c r="D25" i="98"/>
  <c r="M24" i="98"/>
  <c r="L24" i="98"/>
  <c r="F24" i="98"/>
  <c r="D24" i="98"/>
  <c r="L23" i="98"/>
  <c r="M23" i="98" s="1"/>
  <c r="F23" i="98"/>
  <c r="D23" i="98"/>
  <c r="L22" i="98"/>
  <c r="M22" i="98" s="1"/>
  <c r="N22" i="98" s="1"/>
  <c r="L14" i="98"/>
  <c r="M14" i="98" s="1"/>
  <c r="F14" i="98"/>
  <c r="D14" i="98"/>
  <c r="M13" i="98"/>
  <c r="L13" i="98"/>
  <c r="F13" i="98"/>
  <c r="D13" i="98"/>
  <c r="M12" i="98"/>
  <c r="L12" i="98"/>
  <c r="F12" i="98"/>
  <c r="D12" i="98"/>
  <c r="L11" i="98"/>
  <c r="M11" i="98" s="1"/>
  <c r="F11" i="98"/>
  <c r="D11" i="98"/>
  <c r="L10" i="98"/>
  <c r="M10" i="98" s="1"/>
  <c r="F10" i="98"/>
  <c r="D10" i="98"/>
  <c r="P9" i="98"/>
  <c r="N9" i="98"/>
  <c r="N10" i="98" s="1"/>
  <c r="M9" i="98"/>
  <c r="L9" i="98"/>
  <c r="F9" i="98"/>
  <c r="D9" i="98"/>
  <c r="P8" i="98"/>
  <c r="L8" i="98"/>
  <c r="M8" i="98" s="1"/>
  <c r="N8" i="98" s="1"/>
  <c r="P7" i="98"/>
  <c r="P6" i="98"/>
  <c r="P5" i="98"/>
  <c r="P4" i="98"/>
  <c r="M2" i="98"/>
  <c r="F2" i="98"/>
  <c r="L154" i="97"/>
  <c r="M154" i="97" s="1"/>
  <c r="F154" i="97"/>
  <c r="D154" i="97"/>
  <c r="M153" i="97"/>
  <c r="L153" i="97"/>
  <c r="F153" i="97"/>
  <c r="D153" i="97"/>
  <c r="M152" i="97"/>
  <c r="L152" i="97"/>
  <c r="F152" i="97"/>
  <c r="D152" i="97"/>
  <c r="L151" i="97"/>
  <c r="M151" i="97" s="1"/>
  <c r="F151" i="97"/>
  <c r="D151" i="97"/>
  <c r="L150" i="97"/>
  <c r="M150" i="97" s="1"/>
  <c r="F150" i="97"/>
  <c r="D150" i="97"/>
  <c r="M149" i="97"/>
  <c r="L149" i="97"/>
  <c r="F149" i="97"/>
  <c r="D149" i="97"/>
  <c r="N148" i="97"/>
  <c r="N149" i="97" s="1"/>
  <c r="N150" i="97" s="1"/>
  <c r="M148" i="97"/>
  <c r="L148" i="97"/>
  <c r="M140" i="97"/>
  <c r="L140" i="97"/>
  <c r="F140" i="97"/>
  <c r="D140" i="97"/>
  <c r="L139" i="97"/>
  <c r="M139" i="97" s="1"/>
  <c r="F139" i="97"/>
  <c r="D139" i="97"/>
  <c r="L138" i="97"/>
  <c r="M138" i="97" s="1"/>
  <c r="F138" i="97"/>
  <c r="D138" i="97"/>
  <c r="M137" i="97"/>
  <c r="L137" i="97"/>
  <c r="F137" i="97"/>
  <c r="D137" i="97"/>
  <c r="M136" i="97"/>
  <c r="L136" i="97"/>
  <c r="F136" i="97"/>
  <c r="D136" i="97"/>
  <c r="L135" i="97"/>
  <c r="M135" i="97" s="1"/>
  <c r="F135" i="97"/>
  <c r="D135" i="97"/>
  <c r="L134" i="97"/>
  <c r="M134" i="97" s="1"/>
  <c r="N134" i="97" s="1"/>
  <c r="N135" i="97" s="1"/>
  <c r="N136" i="97" s="1"/>
  <c r="N137" i="97" s="1"/>
  <c r="L126" i="97"/>
  <c r="M126" i="97" s="1"/>
  <c r="F126" i="97"/>
  <c r="D126" i="97"/>
  <c r="M125" i="97"/>
  <c r="L125" i="97"/>
  <c r="F125" i="97"/>
  <c r="D125" i="97"/>
  <c r="M124" i="97"/>
  <c r="L124" i="97"/>
  <c r="F124" i="97"/>
  <c r="D124" i="97"/>
  <c r="L123" i="97"/>
  <c r="M123" i="97" s="1"/>
  <c r="F123" i="97"/>
  <c r="D123" i="97"/>
  <c r="L122" i="97"/>
  <c r="M122" i="97" s="1"/>
  <c r="F122" i="97"/>
  <c r="D122" i="97"/>
  <c r="M121" i="97"/>
  <c r="L121" i="97"/>
  <c r="F121" i="97"/>
  <c r="D121" i="97"/>
  <c r="N120" i="97"/>
  <c r="N121" i="97" s="1"/>
  <c r="N122" i="97" s="1"/>
  <c r="N123" i="97" s="1"/>
  <c r="N124" i="97" s="1"/>
  <c r="N125" i="97" s="1"/>
  <c r="N126" i="97" s="1"/>
  <c r="N127" i="97" s="1"/>
  <c r="M120" i="97"/>
  <c r="L120" i="97"/>
  <c r="M112" i="97"/>
  <c r="L112" i="97"/>
  <c r="F112" i="97"/>
  <c r="D112" i="97"/>
  <c r="L111" i="97"/>
  <c r="M111" i="97" s="1"/>
  <c r="F111" i="97"/>
  <c r="D111" i="97"/>
  <c r="L110" i="97"/>
  <c r="M110" i="97" s="1"/>
  <c r="F110" i="97"/>
  <c r="D110" i="97"/>
  <c r="M109" i="97"/>
  <c r="L109" i="97"/>
  <c r="F109" i="97"/>
  <c r="D109" i="97"/>
  <c r="M108" i="97"/>
  <c r="L108" i="97"/>
  <c r="F108" i="97"/>
  <c r="D108" i="97"/>
  <c r="L107" i="97"/>
  <c r="M107" i="97" s="1"/>
  <c r="F107" i="97"/>
  <c r="D107" i="97"/>
  <c r="L106" i="97"/>
  <c r="M106" i="97" s="1"/>
  <c r="N106" i="97" s="1"/>
  <c r="N107" i="97" s="1"/>
  <c r="N108" i="97" s="1"/>
  <c r="N109" i="97" s="1"/>
  <c r="N110" i="97" s="1"/>
  <c r="N111" i="97" s="1"/>
  <c r="N112" i="97" s="1"/>
  <c r="N113" i="97" s="1"/>
  <c r="L98" i="97"/>
  <c r="M98" i="97" s="1"/>
  <c r="F98" i="97"/>
  <c r="D98" i="97"/>
  <c r="M97" i="97"/>
  <c r="L97" i="97"/>
  <c r="F97" i="97"/>
  <c r="D97" i="97"/>
  <c r="M96" i="97"/>
  <c r="L96" i="97"/>
  <c r="F96" i="97"/>
  <c r="D96" i="97"/>
  <c r="L95" i="97"/>
  <c r="M95" i="97" s="1"/>
  <c r="F95" i="97"/>
  <c r="D95" i="97"/>
  <c r="L94" i="97"/>
  <c r="M94" i="97" s="1"/>
  <c r="F94" i="97"/>
  <c r="D94" i="97"/>
  <c r="M93" i="97"/>
  <c r="L93" i="97"/>
  <c r="F93" i="97"/>
  <c r="D93" i="97"/>
  <c r="N92" i="97"/>
  <c r="N93" i="97" s="1"/>
  <c r="N94" i="97" s="1"/>
  <c r="M92" i="97"/>
  <c r="L92" i="97"/>
  <c r="M84" i="97"/>
  <c r="L84" i="97"/>
  <c r="F84" i="97"/>
  <c r="D84" i="97"/>
  <c r="L83" i="97"/>
  <c r="M83" i="97" s="1"/>
  <c r="F83" i="97"/>
  <c r="D83" i="97"/>
  <c r="L82" i="97"/>
  <c r="M82" i="97" s="1"/>
  <c r="F82" i="97"/>
  <c r="D82" i="97"/>
  <c r="M81" i="97"/>
  <c r="L81" i="97"/>
  <c r="F81" i="97"/>
  <c r="D81" i="97"/>
  <c r="M80" i="97"/>
  <c r="L80" i="97"/>
  <c r="F80" i="97"/>
  <c r="D80" i="97"/>
  <c r="L79" i="97"/>
  <c r="M79" i="97" s="1"/>
  <c r="F79" i="97"/>
  <c r="D79" i="97"/>
  <c r="L78" i="97"/>
  <c r="M78" i="97" s="1"/>
  <c r="N78" i="97" s="1"/>
  <c r="N79" i="97" s="1"/>
  <c r="N80" i="97" s="1"/>
  <c r="N81" i="97" s="1"/>
  <c r="L70" i="97"/>
  <c r="M70" i="97" s="1"/>
  <c r="F70" i="97"/>
  <c r="D70" i="97"/>
  <c r="M69" i="97"/>
  <c r="L69" i="97"/>
  <c r="F69" i="97"/>
  <c r="D69" i="97"/>
  <c r="M68" i="97"/>
  <c r="L68" i="97"/>
  <c r="F68" i="97"/>
  <c r="D68" i="97"/>
  <c r="L67" i="97"/>
  <c r="M67" i="97" s="1"/>
  <c r="F67" i="97"/>
  <c r="D67" i="97"/>
  <c r="L66" i="97"/>
  <c r="M66" i="97" s="1"/>
  <c r="F66" i="97"/>
  <c r="D66" i="97"/>
  <c r="M65" i="97"/>
  <c r="L65" i="97"/>
  <c r="F65" i="97"/>
  <c r="D65" i="97"/>
  <c r="N64" i="97"/>
  <c r="N65" i="97" s="1"/>
  <c r="N66" i="97" s="1"/>
  <c r="N67" i="97" s="1"/>
  <c r="N68" i="97" s="1"/>
  <c r="N69" i="97" s="1"/>
  <c r="N70" i="97" s="1"/>
  <c r="N71" i="97" s="1"/>
  <c r="M64" i="97"/>
  <c r="L64" i="97"/>
  <c r="M56" i="97"/>
  <c r="L56" i="97"/>
  <c r="F56" i="97"/>
  <c r="D56" i="97"/>
  <c r="M55" i="97"/>
  <c r="L55" i="97"/>
  <c r="F55" i="97"/>
  <c r="D55" i="97"/>
  <c r="L54" i="97"/>
  <c r="M54" i="97" s="1"/>
  <c r="F54" i="97"/>
  <c r="D54" i="97"/>
  <c r="M53" i="97"/>
  <c r="L53" i="97"/>
  <c r="F53" i="97"/>
  <c r="D53" i="97"/>
  <c r="L52" i="97"/>
  <c r="M52" i="97" s="1"/>
  <c r="F52" i="97"/>
  <c r="D52" i="97"/>
  <c r="M51" i="97"/>
  <c r="L51" i="97"/>
  <c r="F51" i="97"/>
  <c r="D51" i="97"/>
  <c r="L50" i="97"/>
  <c r="M50" i="97" s="1"/>
  <c r="N50" i="97" s="1"/>
  <c r="N51" i="97" s="1"/>
  <c r="L42" i="97"/>
  <c r="M42" i="97" s="1"/>
  <c r="F42" i="97"/>
  <c r="D42" i="97"/>
  <c r="M41" i="97"/>
  <c r="L41" i="97"/>
  <c r="F41" i="97"/>
  <c r="D41" i="97"/>
  <c r="L40" i="97"/>
  <c r="M40" i="97" s="1"/>
  <c r="F40" i="97"/>
  <c r="D40" i="97"/>
  <c r="M39" i="97"/>
  <c r="L39" i="97"/>
  <c r="F39" i="97"/>
  <c r="D39" i="97"/>
  <c r="L38" i="97"/>
  <c r="M38" i="97" s="1"/>
  <c r="F38" i="97"/>
  <c r="D38" i="97"/>
  <c r="M37" i="97"/>
  <c r="L37" i="97"/>
  <c r="F37" i="97"/>
  <c r="D37" i="97"/>
  <c r="L36" i="97"/>
  <c r="M36" i="97" s="1"/>
  <c r="N36" i="97" s="1"/>
  <c r="N37" i="97" s="1"/>
  <c r="L28" i="97"/>
  <c r="M28" i="97" s="1"/>
  <c r="F28" i="97"/>
  <c r="D28" i="97"/>
  <c r="M27" i="97"/>
  <c r="L27" i="97"/>
  <c r="F27" i="97"/>
  <c r="D27" i="97"/>
  <c r="L26" i="97"/>
  <c r="M26" i="97" s="1"/>
  <c r="F26" i="97"/>
  <c r="D26" i="97"/>
  <c r="M25" i="97"/>
  <c r="L25" i="97"/>
  <c r="F25" i="97"/>
  <c r="D25" i="97"/>
  <c r="L24" i="97"/>
  <c r="M24" i="97" s="1"/>
  <c r="F24" i="97"/>
  <c r="D24" i="97"/>
  <c r="M23" i="97"/>
  <c r="L23" i="97"/>
  <c r="F23" i="97"/>
  <c r="D23" i="97"/>
  <c r="L22" i="97"/>
  <c r="M22" i="97" s="1"/>
  <c r="N22" i="97" s="1"/>
  <c r="N23" i="97" s="1"/>
  <c r="L14" i="97"/>
  <c r="M14" i="97" s="1"/>
  <c r="F14" i="97"/>
  <c r="D14" i="97"/>
  <c r="M13" i="97"/>
  <c r="L13" i="97"/>
  <c r="F13" i="97"/>
  <c r="D13" i="97"/>
  <c r="L12" i="97"/>
  <c r="M12" i="97" s="1"/>
  <c r="F12" i="97"/>
  <c r="D12" i="97"/>
  <c r="M11" i="97"/>
  <c r="L11" i="97"/>
  <c r="F11" i="97"/>
  <c r="D11" i="97"/>
  <c r="L10" i="97"/>
  <c r="M10" i="97" s="1"/>
  <c r="F10" i="97"/>
  <c r="D10" i="97"/>
  <c r="P9" i="97"/>
  <c r="L9" i="97"/>
  <c r="M9" i="97" s="1"/>
  <c r="F9" i="97"/>
  <c r="D9" i="97"/>
  <c r="P8" i="97"/>
  <c r="L8" i="97"/>
  <c r="M8" i="97" s="1"/>
  <c r="N8" i="97" s="1"/>
  <c r="N9" i="97" s="1"/>
  <c r="N10" i="97" s="1"/>
  <c r="N11" i="97" s="1"/>
  <c r="N12" i="97" s="1"/>
  <c r="N13" i="97" s="1"/>
  <c r="N14" i="97" s="1"/>
  <c r="N15" i="97" s="1"/>
  <c r="P7" i="97"/>
  <c r="P6" i="97"/>
  <c r="P5" i="97"/>
  <c r="P4" i="97"/>
  <c r="M2" i="97"/>
  <c r="F2" i="97"/>
  <c r="L154" i="96"/>
  <c r="M154" i="96" s="1"/>
  <c r="F154" i="96"/>
  <c r="D154" i="96"/>
  <c r="M153" i="96"/>
  <c r="L153" i="96"/>
  <c r="F153" i="96"/>
  <c r="D153" i="96"/>
  <c r="L152" i="96"/>
  <c r="M152" i="96" s="1"/>
  <c r="F152" i="96"/>
  <c r="D152" i="96"/>
  <c r="L151" i="96"/>
  <c r="M151" i="96" s="1"/>
  <c r="F151" i="96"/>
  <c r="D151" i="96"/>
  <c r="L150" i="96"/>
  <c r="M150" i="96" s="1"/>
  <c r="F150" i="96"/>
  <c r="D150" i="96"/>
  <c r="M149" i="96"/>
  <c r="L149" i="96"/>
  <c r="F149" i="96"/>
  <c r="D149" i="96"/>
  <c r="L148" i="96"/>
  <c r="M148" i="96" s="1"/>
  <c r="N148" i="96" s="1"/>
  <c r="N149" i="96" s="1"/>
  <c r="N150" i="96" s="1"/>
  <c r="L140" i="96"/>
  <c r="M140" i="96" s="1"/>
  <c r="F140" i="96"/>
  <c r="D140" i="96"/>
  <c r="L139" i="96"/>
  <c r="M139" i="96" s="1"/>
  <c r="F139" i="96"/>
  <c r="D139" i="96"/>
  <c r="L138" i="96"/>
  <c r="M138" i="96" s="1"/>
  <c r="F138" i="96"/>
  <c r="D138" i="96"/>
  <c r="M137" i="96"/>
  <c r="L137" i="96"/>
  <c r="F137" i="96"/>
  <c r="D137" i="96"/>
  <c r="L136" i="96"/>
  <c r="M136" i="96" s="1"/>
  <c r="F136" i="96"/>
  <c r="D136" i="96"/>
  <c r="L135" i="96"/>
  <c r="M135" i="96" s="1"/>
  <c r="F135" i="96"/>
  <c r="D135" i="96"/>
  <c r="L134" i="96"/>
  <c r="M134" i="96" s="1"/>
  <c r="N134" i="96" s="1"/>
  <c r="N135" i="96" s="1"/>
  <c r="L126" i="96"/>
  <c r="M126" i="96" s="1"/>
  <c r="F126" i="96"/>
  <c r="D126" i="96"/>
  <c r="M125" i="96"/>
  <c r="L125" i="96"/>
  <c r="F125" i="96"/>
  <c r="D125" i="96"/>
  <c r="L124" i="96"/>
  <c r="M124" i="96" s="1"/>
  <c r="F124" i="96"/>
  <c r="D124" i="96"/>
  <c r="L123" i="96"/>
  <c r="M123" i="96" s="1"/>
  <c r="F123" i="96"/>
  <c r="D123" i="96"/>
  <c r="L122" i="96"/>
  <c r="M122" i="96" s="1"/>
  <c r="F122" i="96"/>
  <c r="D122" i="96"/>
  <c r="M121" i="96"/>
  <c r="L121" i="96"/>
  <c r="F121" i="96"/>
  <c r="D121" i="96"/>
  <c r="L120" i="96"/>
  <c r="M120" i="96" s="1"/>
  <c r="N120" i="96" s="1"/>
  <c r="N121" i="96" s="1"/>
  <c r="L112" i="96"/>
  <c r="M112" i="96" s="1"/>
  <c r="F112" i="96"/>
  <c r="D112" i="96"/>
  <c r="L111" i="96"/>
  <c r="M111" i="96" s="1"/>
  <c r="F111" i="96"/>
  <c r="D111" i="96"/>
  <c r="L110" i="96"/>
  <c r="M110" i="96" s="1"/>
  <c r="F110" i="96"/>
  <c r="D110" i="96"/>
  <c r="M109" i="96"/>
  <c r="L109" i="96"/>
  <c r="F109" i="96"/>
  <c r="D109" i="96"/>
  <c r="L108" i="96"/>
  <c r="M108" i="96" s="1"/>
  <c r="F108" i="96"/>
  <c r="D108" i="96"/>
  <c r="L107" i="96"/>
  <c r="M107" i="96" s="1"/>
  <c r="F107" i="96"/>
  <c r="D107" i="96"/>
  <c r="L106" i="96"/>
  <c r="M106" i="96" s="1"/>
  <c r="N106" i="96" s="1"/>
  <c r="L98" i="96"/>
  <c r="M98" i="96" s="1"/>
  <c r="F98" i="96"/>
  <c r="D98" i="96"/>
  <c r="M97" i="96"/>
  <c r="L97" i="96"/>
  <c r="F97" i="96"/>
  <c r="D97" i="96"/>
  <c r="L96" i="96"/>
  <c r="M96" i="96" s="1"/>
  <c r="F96" i="96"/>
  <c r="D96" i="96"/>
  <c r="L95" i="96"/>
  <c r="M95" i="96" s="1"/>
  <c r="F95" i="96"/>
  <c r="D95" i="96"/>
  <c r="L94" i="96"/>
  <c r="M94" i="96" s="1"/>
  <c r="F94" i="96"/>
  <c r="D94" i="96"/>
  <c r="M93" i="96"/>
  <c r="L93" i="96"/>
  <c r="F93" i="96"/>
  <c r="D93" i="96"/>
  <c r="N92" i="96"/>
  <c r="N93" i="96" s="1"/>
  <c r="N94" i="96" s="1"/>
  <c r="L92" i="96"/>
  <c r="M92" i="96" s="1"/>
  <c r="L84" i="96"/>
  <c r="M84" i="96" s="1"/>
  <c r="F84" i="96"/>
  <c r="D84" i="96"/>
  <c r="L83" i="96"/>
  <c r="M83" i="96" s="1"/>
  <c r="F83" i="96"/>
  <c r="D83" i="96"/>
  <c r="L82" i="96"/>
  <c r="M82" i="96" s="1"/>
  <c r="F82" i="96"/>
  <c r="D82" i="96"/>
  <c r="M81" i="96"/>
  <c r="L81" i="96"/>
  <c r="F81" i="96"/>
  <c r="D81" i="96"/>
  <c r="L80" i="96"/>
  <c r="M80" i="96" s="1"/>
  <c r="F80" i="96"/>
  <c r="D80" i="96"/>
  <c r="L79" i="96"/>
  <c r="M79" i="96" s="1"/>
  <c r="F79" i="96"/>
  <c r="D79" i="96"/>
  <c r="L78" i="96"/>
  <c r="M78" i="96" s="1"/>
  <c r="N78" i="96" s="1"/>
  <c r="N79" i="96" s="1"/>
  <c r="N80" i="96" s="1"/>
  <c r="N81" i="96" s="1"/>
  <c r="N82" i="96" s="1"/>
  <c r="N83" i="96" s="1"/>
  <c r="N84" i="96" s="1"/>
  <c r="N85" i="96" s="1"/>
  <c r="L70" i="96"/>
  <c r="M70" i="96" s="1"/>
  <c r="F70" i="96"/>
  <c r="D70" i="96"/>
  <c r="M69" i="96"/>
  <c r="L69" i="96"/>
  <c r="F69" i="96"/>
  <c r="D69" i="96"/>
  <c r="L68" i="96"/>
  <c r="M68" i="96" s="1"/>
  <c r="F68" i="96"/>
  <c r="D68" i="96"/>
  <c r="L67" i="96"/>
  <c r="M67" i="96" s="1"/>
  <c r="F67" i="96"/>
  <c r="D67" i="96"/>
  <c r="L66" i="96"/>
  <c r="M66" i="96" s="1"/>
  <c r="F66" i="96"/>
  <c r="D66" i="96"/>
  <c r="M65" i="96"/>
  <c r="L65" i="96"/>
  <c r="F65" i="96"/>
  <c r="D65" i="96"/>
  <c r="L64" i="96"/>
  <c r="M64" i="96" s="1"/>
  <c r="N64" i="96" s="1"/>
  <c r="N65" i="96" s="1"/>
  <c r="N66" i="96" s="1"/>
  <c r="N67" i="96" s="1"/>
  <c r="N68" i="96" s="1"/>
  <c r="N69" i="96" s="1"/>
  <c r="N70" i="96" s="1"/>
  <c r="N71" i="96" s="1"/>
  <c r="L56" i="96"/>
  <c r="M56" i="96" s="1"/>
  <c r="F56" i="96"/>
  <c r="D56" i="96"/>
  <c r="L55" i="96"/>
  <c r="M55" i="96" s="1"/>
  <c r="F55" i="96"/>
  <c r="D55" i="96"/>
  <c r="L54" i="96"/>
  <c r="M54" i="96" s="1"/>
  <c r="F54" i="96"/>
  <c r="D54" i="96"/>
  <c r="M53" i="96"/>
  <c r="L53" i="96"/>
  <c r="F53" i="96"/>
  <c r="D53" i="96"/>
  <c r="L52" i="96"/>
  <c r="M52" i="96" s="1"/>
  <c r="F52" i="96"/>
  <c r="D52" i="96"/>
  <c r="L51" i="96"/>
  <c r="M51" i="96" s="1"/>
  <c r="F51" i="96"/>
  <c r="D51" i="96"/>
  <c r="L50" i="96"/>
  <c r="M50" i="96" s="1"/>
  <c r="N50" i="96" s="1"/>
  <c r="N51" i="96" s="1"/>
  <c r="N52" i="96" s="1"/>
  <c r="N53" i="96" s="1"/>
  <c r="N54" i="96" s="1"/>
  <c r="N55" i="96" s="1"/>
  <c r="N56" i="96" s="1"/>
  <c r="N57" i="96" s="1"/>
  <c r="L42" i="96"/>
  <c r="M42" i="96" s="1"/>
  <c r="F42" i="96"/>
  <c r="D42" i="96"/>
  <c r="M41" i="96"/>
  <c r="L41" i="96"/>
  <c r="F41" i="96"/>
  <c r="D41" i="96"/>
  <c r="L40" i="96"/>
  <c r="M40" i="96" s="1"/>
  <c r="F40" i="96"/>
  <c r="D40" i="96"/>
  <c r="L39" i="96"/>
  <c r="M39" i="96" s="1"/>
  <c r="F39" i="96"/>
  <c r="D39" i="96"/>
  <c r="L38" i="96"/>
  <c r="M38" i="96" s="1"/>
  <c r="F38" i="96"/>
  <c r="D38" i="96"/>
  <c r="M37" i="96"/>
  <c r="L37" i="96"/>
  <c r="F37" i="96"/>
  <c r="D37" i="96"/>
  <c r="L36" i="96"/>
  <c r="M36" i="96" s="1"/>
  <c r="N36" i="96" s="1"/>
  <c r="N37" i="96" s="1"/>
  <c r="N38" i="96" s="1"/>
  <c r="N39" i="96" s="1"/>
  <c r="N40" i="96" s="1"/>
  <c r="N41" i="96" s="1"/>
  <c r="N42" i="96" s="1"/>
  <c r="N43" i="96" s="1"/>
  <c r="L28" i="96"/>
  <c r="M28" i="96" s="1"/>
  <c r="F28" i="96"/>
  <c r="D28" i="96"/>
  <c r="L27" i="96"/>
  <c r="M27" i="96" s="1"/>
  <c r="F27" i="96"/>
  <c r="D27" i="96"/>
  <c r="L26" i="96"/>
  <c r="M26" i="96" s="1"/>
  <c r="F26" i="96"/>
  <c r="D26" i="96"/>
  <c r="M25" i="96"/>
  <c r="L25" i="96"/>
  <c r="F25" i="96"/>
  <c r="D25" i="96"/>
  <c r="L24" i="96"/>
  <c r="M24" i="96" s="1"/>
  <c r="F24" i="96"/>
  <c r="D24" i="96"/>
  <c r="L23" i="96"/>
  <c r="M23" i="96" s="1"/>
  <c r="F23" i="96"/>
  <c r="D23" i="96"/>
  <c r="L22" i="96"/>
  <c r="M22" i="96" s="1"/>
  <c r="N22" i="96" s="1"/>
  <c r="L14" i="96"/>
  <c r="M14" i="96" s="1"/>
  <c r="F14" i="96"/>
  <c r="D14" i="96"/>
  <c r="M13" i="96"/>
  <c r="L13" i="96"/>
  <c r="F13" i="96"/>
  <c r="D13" i="96"/>
  <c r="L12" i="96"/>
  <c r="M12" i="96" s="1"/>
  <c r="F12" i="96"/>
  <c r="D12" i="96"/>
  <c r="L11" i="96"/>
  <c r="M11" i="96" s="1"/>
  <c r="F11" i="96"/>
  <c r="D11" i="96"/>
  <c r="L10" i="96"/>
  <c r="M10" i="96" s="1"/>
  <c r="F10" i="96"/>
  <c r="D10" i="96"/>
  <c r="P9" i="96"/>
  <c r="N9" i="96"/>
  <c r="N10" i="96" s="1"/>
  <c r="N11" i="96" s="1"/>
  <c r="N12" i="96" s="1"/>
  <c r="N13" i="96" s="1"/>
  <c r="N14" i="96" s="1"/>
  <c r="N15" i="96" s="1"/>
  <c r="L9" i="96"/>
  <c r="M9" i="96" s="1"/>
  <c r="F9" i="96"/>
  <c r="D9" i="96"/>
  <c r="P8" i="96"/>
  <c r="L8" i="96"/>
  <c r="M8" i="96" s="1"/>
  <c r="N8" i="96" s="1"/>
  <c r="P7" i="96"/>
  <c r="P6" i="96"/>
  <c r="P5" i="96"/>
  <c r="P4" i="96"/>
  <c r="M2" i="96"/>
  <c r="F2" i="96"/>
  <c r="L154" i="95"/>
  <c r="M154" i="95" s="1"/>
  <c r="F154" i="95"/>
  <c r="D154" i="95"/>
  <c r="M153" i="95"/>
  <c r="L153" i="95"/>
  <c r="F153" i="95"/>
  <c r="D153" i="95"/>
  <c r="L152" i="95"/>
  <c r="M152" i="95" s="1"/>
  <c r="F152" i="95"/>
  <c r="D152" i="95"/>
  <c r="M151" i="95"/>
  <c r="L151" i="95"/>
  <c r="F151" i="95"/>
  <c r="D151" i="95"/>
  <c r="L150" i="95"/>
  <c r="M150" i="95" s="1"/>
  <c r="F150" i="95"/>
  <c r="D150" i="95"/>
  <c r="M149" i="95"/>
  <c r="L149" i="95"/>
  <c r="F149" i="95"/>
  <c r="D149" i="95"/>
  <c r="L148" i="95"/>
  <c r="M148" i="95" s="1"/>
  <c r="N148" i="95" s="1"/>
  <c r="N149" i="95" s="1"/>
  <c r="L140" i="95"/>
  <c r="M140" i="95" s="1"/>
  <c r="F140" i="95"/>
  <c r="D140" i="95"/>
  <c r="M139" i="95"/>
  <c r="L139" i="95"/>
  <c r="F139" i="95"/>
  <c r="D139" i="95"/>
  <c r="L138" i="95"/>
  <c r="M138" i="95" s="1"/>
  <c r="F138" i="95"/>
  <c r="D138" i="95"/>
  <c r="M137" i="95"/>
  <c r="L137" i="95"/>
  <c r="F137" i="95"/>
  <c r="D137" i="95"/>
  <c r="L136" i="95"/>
  <c r="M136" i="95" s="1"/>
  <c r="F136" i="95"/>
  <c r="D136" i="95"/>
  <c r="M135" i="95"/>
  <c r="L135" i="95"/>
  <c r="F135" i="95"/>
  <c r="D135" i="95"/>
  <c r="L134" i="95"/>
  <c r="M134" i="95" s="1"/>
  <c r="N134" i="95" s="1"/>
  <c r="N135" i="95" s="1"/>
  <c r="N136" i="95" s="1"/>
  <c r="N137" i="95" s="1"/>
  <c r="N138" i="95" s="1"/>
  <c r="N139" i="95" s="1"/>
  <c r="N140" i="95" s="1"/>
  <c r="N141" i="95" s="1"/>
  <c r="L126" i="95"/>
  <c r="M126" i="95" s="1"/>
  <c r="F126" i="95"/>
  <c r="D126" i="95"/>
  <c r="M125" i="95"/>
  <c r="L125" i="95"/>
  <c r="F125" i="95"/>
  <c r="D125" i="95"/>
  <c r="L124" i="95"/>
  <c r="M124" i="95" s="1"/>
  <c r="F124" i="95"/>
  <c r="D124" i="95"/>
  <c r="M123" i="95"/>
  <c r="L123" i="95"/>
  <c r="F123" i="95"/>
  <c r="D123" i="95"/>
  <c r="L122" i="95"/>
  <c r="M122" i="95" s="1"/>
  <c r="F122" i="95"/>
  <c r="D122" i="95"/>
  <c r="M121" i="95"/>
  <c r="L121" i="95"/>
  <c r="F121" i="95"/>
  <c r="D121" i="95"/>
  <c r="L120" i="95"/>
  <c r="M120" i="95" s="1"/>
  <c r="N120" i="95" s="1"/>
  <c r="N121" i="95" s="1"/>
  <c r="L112" i="95"/>
  <c r="M112" i="95" s="1"/>
  <c r="F112" i="95"/>
  <c r="D112" i="95"/>
  <c r="M111" i="95"/>
  <c r="L111" i="95"/>
  <c r="F111" i="95"/>
  <c r="D111" i="95"/>
  <c r="L110" i="95"/>
  <c r="M110" i="95" s="1"/>
  <c r="F110" i="95"/>
  <c r="D110" i="95"/>
  <c r="M109" i="95"/>
  <c r="L109" i="95"/>
  <c r="F109" i="95"/>
  <c r="D109" i="95"/>
  <c r="L108" i="95"/>
  <c r="M108" i="95" s="1"/>
  <c r="F108" i="95"/>
  <c r="D108" i="95"/>
  <c r="M107" i="95"/>
  <c r="L107" i="95"/>
  <c r="F107" i="95"/>
  <c r="D107" i="95"/>
  <c r="L106" i="95"/>
  <c r="M106" i="95" s="1"/>
  <c r="N106" i="95" s="1"/>
  <c r="N107" i="95" s="1"/>
  <c r="N108" i="95" s="1"/>
  <c r="N109" i="95" s="1"/>
  <c r="N110" i="95" s="1"/>
  <c r="N111" i="95" s="1"/>
  <c r="N112" i="95" s="1"/>
  <c r="N113" i="95" s="1"/>
  <c r="L98" i="95"/>
  <c r="M98" i="95" s="1"/>
  <c r="F98" i="95"/>
  <c r="D98" i="95"/>
  <c r="M97" i="95"/>
  <c r="L97" i="95"/>
  <c r="F97" i="95"/>
  <c r="D97" i="95"/>
  <c r="L96" i="95"/>
  <c r="M96" i="95" s="1"/>
  <c r="F96" i="95"/>
  <c r="D96" i="95"/>
  <c r="M95" i="95"/>
  <c r="L95" i="95"/>
  <c r="F95" i="95"/>
  <c r="D95" i="95"/>
  <c r="L94" i="95"/>
  <c r="M94" i="95" s="1"/>
  <c r="F94" i="95"/>
  <c r="D94" i="95"/>
  <c r="M93" i="95"/>
  <c r="L93" i="95"/>
  <c r="F93" i="95"/>
  <c r="D93" i="95"/>
  <c r="L92" i="95"/>
  <c r="M92" i="95" s="1"/>
  <c r="N92" i="95" s="1"/>
  <c r="N93" i="95" s="1"/>
  <c r="L84" i="95"/>
  <c r="M84" i="95" s="1"/>
  <c r="F84" i="95"/>
  <c r="D84" i="95"/>
  <c r="M83" i="95"/>
  <c r="L83" i="95"/>
  <c r="F83" i="95"/>
  <c r="D83" i="95"/>
  <c r="L82" i="95"/>
  <c r="M82" i="95" s="1"/>
  <c r="F82" i="95"/>
  <c r="D82" i="95"/>
  <c r="M81" i="95"/>
  <c r="L81" i="95"/>
  <c r="F81" i="95"/>
  <c r="D81" i="95"/>
  <c r="L80" i="95"/>
  <c r="M80" i="95" s="1"/>
  <c r="F80" i="95"/>
  <c r="D80" i="95"/>
  <c r="M79" i="95"/>
  <c r="L79" i="95"/>
  <c r="F79" i="95"/>
  <c r="D79" i="95"/>
  <c r="L78" i="95"/>
  <c r="M78" i="95" s="1"/>
  <c r="N78" i="95" s="1"/>
  <c r="N79" i="95" s="1"/>
  <c r="N80" i="95" s="1"/>
  <c r="N81" i="95" s="1"/>
  <c r="N82" i="95" s="1"/>
  <c r="N83" i="95" s="1"/>
  <c r="N84" i="95" s="1"/>
  <c r="N85" i="95" s="1"/>
  <c r="L70" i="95"/>
  <c r="M70" i="95" s="1"/>
  <c r="F70" i="95"/>
  <c r="D70" i="95"/>
  <c r="M69" i="95"/>
  <c r="L69" i="95"/>
  <c r="F69" i="95"/>
  <c r="D69" i="95"/>
  <c r="L68" i="95"/>
  <c r="M68" i="95" s="1"/>
  <c r="F68" i="95"/>
  <c r="D68" i="95"/>
  <c r="M67" i="95"/>
  <c r="L67" i="95"/>
  <c r="F67" i="95"/>
  <c r="D67" i="95"/>
  <c r="L66" i="95"/>
  <c r="M66" i="95" s="1"/>
  <c r="F66" i="95"/>
  <c r="D66" i="95"/>
  <c r="M65" i="95"/>
  <c r="L65" i="95"/>
  <c r="F65" i="95"/>
  <c r="D65" i="95"/>
  <c r="L64" i="95"/>
  <c r="M64" i="95" s="1"/>
  <c r="N64" i="95" s="1"/>
  <c r="N65" i="95" s="1"/>
  <c r="L56" i="95"/>
  <c r="M56" i="95" s="1"/>
  <c r="F56" i="95"/>
  <c r="D56" i="95"/>
  <c r="M55" i="95"/>
  <c r="L55" i="95"/>
  <c r="F55" i="95"/>
  <c r="D55" i="95"/>
  <c r="L54" i="95"/>
  <c r="M54" i="95" s="1"/>
  <c r="F54" i="95"/>
  <c r="D54" i="95"/>
  <c r="M53" i="95"/>
  <c r="L53" i="95"/>
  <c r="F53" i="95"/>
  <c r="D53" i="95"/>
  <c r="L52" i="95"/>
  <c r="M52" i="95" s="1"/>
  <c r="F52" i="95"/>
  <c r="D52" i="95"/>
  <c r="M51" i="95"/>
  <c r="L51" i="95"/>
  <c r="F51" i="95"/>
  <c r="D51" i="95"/>
  <c r="L50" i="95"/>
  <c r="M50" i="95" s="1"/>
  <c r="N50" i="95" s="1"/>
  <c r="N51" i="95" s="1"/>
  <c r="N52" i="95" s="1"/>
  <c r="N53" i="95" s="1"/>
  <c r="N54" i="95" s="1"/>
  <c r="N55" i="95" s="1"/>
  <c r="N56" i="95" s="1"/>
  <c r="N57" i="95" s="1"/>
  <c r="L42" i="95"/>
  <c r="M42" i="95" s="1"/>
  <c r="F42" i="95"/>
  <c r="D42" i="95"/>
  <c r="M41" i="95"/>
  <c r="L41" i="95"/>
  <c r="F41" i="95"/>
  <c r="D41" i="95"/>
  <c r="L40" i="95"/>
  <c r="M40" i="95" s="1"/>
  <c r="F40" i="95"/>
  <c r="D40" i="95"/>
  <c r="M39" i="95"/>
  <c r="L39" i="95"/>
  <c r="F39" i="95"/>
  <c r="D39" i="95"/>
  <c r="L38" i="95"/>
  <c r="M38" i="95" s="1"/>
  <c r="F38" i="95"/>
  <c r="D38" i="95"/>
  <c r="M37" i="95"/>
  <c r="L37" i="95"/>
  <c r="F37" i="95"/>
  <c r="D37" i="95"/>
  <c r="L36" i="95"/>
  <c r="M36" i="95" s="1"/>
  <c r="N36" i="95" s="1"/>
  <c r="N37" i="95" s="1"/>
  <c r="L28" i="95"/>
  <c r="M28" i="95" s="1"/>
  <c r="F28" i="95"/>
  <c r="D28" i="95"/>
  <c r="M27" i="95"/>
  <c r="L27" i="95"/>
  <c r="F27" i="95"/>
  <c r="D27" i="95"/>
  <c r="L26" i="95"/>
  <c r="M26" i="95" s="1"/>
  <c r="F26" i="95"/>
  <c r="D26" i="95"/>
  <c r="M25" i="95"/>
  <c r="L25" i="95"/>
  <c r="F25" i="95"/>
  <c r="D25" i="95"/>
  <c r="L24" i="95"/>
  <c r="M24" i="95" s="1"/>
  <c r="F24" i="95"/>
  <c r="D24" i="95"/>
  <c r="M23" i="95"/>
  <c r="L23" i="95"/>
  <c r="F23" i="95"/>
  <c r="D23" i="95"/>
  <c r="L22" i="95"/>
  <c r="M22" i="95" s="1"/>
  <c r="N22" i="95" s="1"/>
  <c r="N23" i="95" s="1"/>
  <c r="N24" i="95" s="1"/>
  <c r="N25" i="95" s="1"/>
  <c r="N26" i="95" s="1"/>
  <c r="N27" i="95" s="1"/>
  <c r="N28" i="95" s="1"/>
  <c r="N29" i="95" s="1"/>
  <c r="L14" i="95"/>
  <c r="M14" i="95" s="1"/>
  <c r="F14" i="95"/>
  <c r="D14" i="95"/>
  <c r="M13" i="95"/>
  <c r="L13" i="95"/>
  <c r="F13" i="95"/>
  <c r="D13" i="95"/>
  <c r="L12" i="95"/>
  <c r="M12" i="95" s="1"/>
  <c r="F12" i="95"/>
  <c r="D12" i="95"/>
  <c r="M11" i="95"/>
  <c r="L11" i="95"/>
  <c r="F11" i="95"/>
  <c r="D11" i="95"/>
  <c r="L10" i="95"/>
  <c r="M10" i="95" s="1"/>
  <c r="F10" i="95"/>
  <c r="D10" i="95"/>
  <c r="P9" i="95"/>
  <c r="L9" i="95"/>
  <c r="M9" i="95" s="1"/>
  <c r="F9" i="95"/>
  <c r="D9" i="95"/>
  <c r="P8" i="95"/>
  <c r="L8" i="95"/>
  <c r="M8" i="95" s="1"/>
  <c r="N8" i="95" s="1"/>
  <c r="N9" i="95" s="1"/>
  <c r="N10" i="95" s="1"/>
  <c r="N11" i="95" s="1"/>
  <c r="P7" i="95"/>
  <c r="P6" i="95"/>
  <c r="P5" i="95"/>
  <c r="P4" i="95"/>
  <c r="M2" i="95"/>
  <c r="F2" i="95"/>
  <c r="L154" i="94"/>
  <c r="M154" i="94" s="1"/>
  <c r="F154" i="94"/>
  <c r="D154" i="94"/>
  <c r="M153" i="94"/>
  <c r="L153" i="94"/>
  <c r="F153" i="94"/>
  <c r="D153" i="94"/>
  <c r="L152" i="94"/>
  <c r="M152" i="94" s="1"/>
  <c r="F152" i="94"/>
  <c r="D152" i="94"/>
  <c r="L151" i="94"/>
  <c r="M151" i="94" s="1"/>
  <c r="F151" i="94"/>
  <c r="D151" i="94"/>
  <c r="L150" i="94"/>
  <c r="M150" i="94" s="1"/>
  <c r="F150" i="94"/>
  <c r="D150" i="94"/>
  <c r="M149" i="94"/>
  <c r="L149" i="94"/>
  <c r="F149" i="94"/>
  <c r="D149" i="94"/>
  <c r="N148" i="94"/>
  <c r="N149" i="94" s="1"/>
  <c r="N150" i="94" s="1"/>
  <c r="N151" i="94" s="1"/>
  <c r="M148" i="94"/>
  <c r="L148" i="94"/>
  <c r="M140" i="94"/>
  <c r="L140" i="94"/>
  <c r="F140" i="94"/>
  <c r="D140" i="94"/>
  <c r="L139" i="94"/>
  <c r="M139" i="94" s="1"/>
  <c r="F139" i="94"/>
  <c r="D139" i="94"/>
  <c r="L138" i="94"/>
  <c r="M138" i="94" s="1"/>
  <c r="F138" i="94"/>
  <c r="D138" i="94"/>
  <c r="M137" i="94"/>
  <c r="L137" i="94"/>
  <c r="F137" i="94"/>
  <c r="D137" i="94"/>
  <c r="M136" i="94"/>
  <c r="L136" i="94"/>
  <c r="F136" i="94"/>
  <c r="D136" i="94"/>
  <c r="L135" i="94"/>
  <c r="M135" i="94" s="1"/>
  <c r="F135" i="94"/>
  <c r="D135" i="94"/>
  <c r="L134" i="94"/>
  <c r="M134" i="94" s="1"/>
  <c r="N134" i="94" s="1"/>
  <c r="N135" i="94" s="1"/>
  <c r="N136" i="94" s="1"/>
  <c r="N137" i="94" s="1"/>
  <c r="N138" i="94" s="1"/>
  <c r="L126" i="94"/>
  <c r="M126" i="94" s="1"/>
  <c r="F126" i="94"/>
  <c r="D126" i="94"/>
  <c r="M125" i="94"/>
  <c r="L125" i="94"/>
  <c r="F125" i="94"/>
  <c r="D125" i="94"/>
  <c r="M124" i="94"/>
  <c r="L124" i="94"/>
  <c r="F124" i="94"/>
  <c r="D124" i="94"/>
  <c r="L123" i="94"/>
  <c r="M123" i="94" s="1"/>
  <c r="F123" i="94"/>
  <c r="D123" i="94"/>
  <c r="L122" i="94"/>
  <c r="M122" i="94" s="1"/>
  <c r="F122" i="94"/>
  <c r="D122" i="94"/>
  <c r="M121" i="94"/>
  <c r="L121" i="94"/>
  <c r="F121" i="94"/>
  <c r="D121" i="94"/>
  <c r="N120" i="94"/>
  <c r="N121" i="94" s="1"/>
  <c r="M120" i="94"/>
  <c r="L120" i="94"/>
  <c r="M112" i="94"/>
  <c r="L112" i="94"/>
  <c r="F112" i="94"/>
  <c r="D112" i="94"/>
  <c r="L111" i="94"/>
  <c r="M111" i="94" s="1"/>
  <c r="F111" i="94"/>
  <c r="D111" i="94"/>
  <c r="L110" i="94"/>
  <c r="M110" i="94" s="1"/>
  <c r="F110" i="94"/>
  <c r="D110" i="94"/>
  <c r="M109" i="94"/>
  <c r="L109" i="94"/>
  <c r="F109" i="94"/>
  <c r="D109" i="94"/>
  <c r="M108" i="94"/>
  <c r="L108" i="94"/>
  <c r="F108" i="94"/>
  <c r="D108" i="94"/>
  <c r="L107" i="94"/>
  <c r="M107" i="94" s="1"/>
  <c r="F107" i="94"/>
  <c r="D107" i="94"/>
  <c r="L106" i="94"/>
  <c r="M106" i="94" s="1"/>
  <c r="N106" i="94" s="1"/>
  <c r="L98" i="94"/>
  <c r="M98" i="94" s="1"/>
  <c r="F98" i="94"/>
  <c r="D98" i="94"/>
  <c r="M97" i="94"/>
  <c r="L97" i="94"/>
  <c r="F97" i="94"/>
  <c r="D97" i="94"/>
  <c r="M96" i="94"/>
  <c r="L96" i="94"/>
  <c r="F96" i="94"/>
  <c r="D96" i="94"/>
  <c r="L95" i="94"/>
  <c r="M95" i="94" s="1"/>
  <c r="F95" i="94"/>
  <c r="D95" i="94"/>
  <c r="L94" i="94"/>
  <c r="M94" i="94" s="1"/>
  <c r="F94" i="94"/>
  <c r="D94" i="94"/>
  <c r="M93" i="94"/>
  <c r="L93" i="94"/>
  <c r="F93" i="94"/>
  <c r="D93" i="94"/>
  <c r="N92" i="94"/>
  <c r="N93" i="94" s="1"/>
  <c r="N94" i="94" s="1"/>
  <c r="N95" i="94" s="1"/>
  <c r="N96" i="94" s="1"/>
  <c r="N97" i="94" s="1"/>
  <c r="M92" i="94"/>
  <c r="L92" i="94"/>
  <c r="M84" i="94"/>
  <c r="L84" i="94"/>
  <c r="F84" i="94"/>
  <c r="D84" i="94"/>
  <c r="L83" i="94"/>
  <c r="M83" i="94" s="1"/>
  <c r="F83" i="94"/>
  <c r="D83" i="94"/>
  <c r="L82" i="94"/>
  <c r="M82" i="94" s="1"/>
  <c r="F82" i="94"/>
  <c r="D82" i="94"/>
  <c r="M81" i="94"/>
  <c r="L81" i="94"/>
  <c r="F81" i="94"/>
  <c r="D81" i="94"/>
  <c r="M80" i="94"/>
  <c r="L80" i="94"/>
  <c r="F80" i="94"/>
  <c r="D80" i="94"/>
  <c r="L79" i="94"/>
  <c r="M79" i="94" s="1"/>
  <c r="F79" i="94"/>
  <c r="D79" i="94"/>
  <c r="L78" i="94"/>
  <c r="M78" i="94" s="1"/>
  <c r="N78" i="94" s="1"/>
  <c r="N79" i="94" s="1"/>
  <c r="N80" i="94" s="1"/>
  <c r="N81" i="94" s="1"/>
  <c r="N82" i="94" s="1"/>
  <c r="L70" i="94"/>
  <c r="M70" i="94" s="1"/>
  <c r="F70" i="94"/>
  <c r="D70" i="94"/>
  <c r="M69" i="94"/>
  <c r="L69" i="94"/>
  <c r="F69" i="94"/>
  <c r="D69" i="94"/>
  <c r="M68" i="94"/>
  <c r="L68" i="94"/>
  <c r="F68" i="94"/>
  <c r="D68" i="94"/>
  <c r="L67" i="94"/>
  <c r="M67" i="94" s="1"/>
  <c r="F67" i="94"/>
  <c r="D67" i="94"/>
  <c r="L66" i="94"/>
  <c r="M66" i="94" s="1"/>
  <c r="F66" i="94"/>
  <c r="D66" i="94"/>
  <c r="M65" i="94"/>
  <c r="L65" i="94"/>
  <c r="F65" i="94"/>
  <c r="D65" i="94"/>
  <c r="N64" i="94"/>
  <c r="N65" i="94" s="1"/>
  <c r="M64" i="94"/>
  <c r="L64" i="94"/>
  <c r="M56" i="94"/>
  <c r="L56" i="94"/>
  <c r="F56" i="94"/>
  <c r="D56" i="94"/>
  <c r="L55" i="94"/>
  <c r="M55" i="94" s="1"/>
  <c r="F55" i="94"/>
  <c r="D55" i="94"/>
  <c r="L54" i="94"/>
  <c r="M54" i="94" s="1"/>
  <c r="F54" i="94"/>
  <c r="D54" i="94"/>
  <c r="M53" i="94"/>
  <c r="L53" i="94"/>
  <c r="F53" i="94"/>
  <c r="D53" i="94"/>
  <c r="M52" i="94"/>
  <c r="L52" i="94"/>
  <c r="F52" i="94"/>
  <c r="D52" i="94"/>
  <c r="L51" i="94"/>
  <c r="M51" i="94" s="1"/>
  <c r="F51" i="94"/>
  <c r="D51" i="94"/>
  <c r="L50" i="94"/>
  <c r="M50" i="94" s="1"/>
  <c r="N50" i="94" s="1"/>
  <c r="L42" i="94"/>
  <c r="M42" i="94" s="1"/>
  <c r="F42" i="94"/>
  <c r="D42" i="94"/>
  <c r="M41" i="94"/>
  <c r="L41" i="94"/>
  <c r="F41" i="94"/>
  <c r="D41" i="94"/>
  <c r="M40" i="94"/>
  <c r="L40" i="94"/>
  <c r="F40" i="94"/>
  <c r="D40" i="94"/>
  <c r="L39" i="94"/>
  <c r="M39" i="94" s="1"/>
  <c r="F39" i="94"/>
  <c r="D39" i="94"/>
  <c r="L38" i="94"/>
  <c r="M38" i="94" s="1"/>
  <c r="F38" i="94"/>
  <c r="D38" i="94"/>
  <c r="M37" i="94"/>
  <c r="L37" i="94"/>
  <c r="F37" i="94"/>
  <c r="D37" i="94"/>
  <c r="N36" i="94"/>
  <c r="N37" i="94" s="1"/>
  <c r="N38" i="94" s="1"/>
  <c r="N39" i="94" s="1"/>
  <c r="N40" i="94" s="1"/>
  <c r="N41" i="94" s="1"/>
  <c r="M36" i="94"/>
  <c r="L36" i="94"/>
  <c r="M28" i="94"/>
  <c r="L28" i="94"/>
  <c r="F28" i="94"/>
  <c r="D28" i="94"/>
  <c r="L27" i="94"/>
  <c r="M27" i="94" s="1"/>
  <c r="F27" i="94"/>
  <c r="D27" i="94"/>
  <c r="L26" i="94"/>
  <c r="M26" i="94" s="1"/>
  <c r="F26" i="94"/>
  <c r="D26" i="94"/>
  <c r="M25" i="94"/>
  <c r="L25" i="94"/>
  <c r="F25" i="94"/>
  <c r="D25" i="94"/>
  <c r="M24" i="94"/>
  <c r="L24" i="94"/>
  <c r="F24" i="94"/>
  <c r="D24" i="94"/>
  <c r="L23" i="94"/>
  <c r="M23" i="94" s="1"/>
  <c r="F23" i="94"/>
  <c r="D23" i="94"/>
  <c r="L22" i="94"/>
  <c r="M22" i="94" s="1"/>
  <c r="N22" i="94" s="1"/>
  <c r="N23" i="94" s="1"/>
  <c r="N24" i="94" s="1"/>
  <c r="N25" i="94" s="1"/>
  <c r="N26" i="94" s="1"/>
  <c r="L14" i="94"/>
  <c r="M14" i="94" s="1"/>
  <c r="F14" i="94"/>
  <c r="D14" i="94"/>
  <c r="M13" i="94"/>
  <c r="L13" i="94"/>
  <c r="F13" i="94"/>
  <c r="D13" i="94"/>
  <c r="M12" i="94"/>
  <c r="L12" i="94"/>
  <c r="F12" i="94"/>
  <c r="D12" i="94"/>
  <c r="L11" i="94"/>
  <c r="M11" i="94" s="1"/>
  <c r="F11" i="94"/>
  <c r="D11" i="94"/>
  <c r="L10" i="94"/>
  <c r="M10" i="94" s="1"/>
  <c r="F10" i="94"/>
  <c r="D10" i="94"/>
  <c r="P9" i="94"/>
  <c r="M9" i="94"/>
  <c r="L9" i="94"/>
  <c r="F9" i="94"/>
  <c r="D9" i="94"/>
  <c r="P8" i="94"/>
  <c r="L8" i="94"/>
  <c r="M8" i="94" s="1"/>
  <c r="N8" i="94" s="1"/>
  <c r="N9" i="94" s="1"/>
  <c r="P7" i="94"/>
  <c r="P6" i="94"/>
  <c r="P5" i="94"/>
  <c r="P4" i="94"/>
  <c r="M2" i="94"/>
  <c r="F2" i="94"/>
  <c r="L154" i="93"/>
  <c r="M154" i="93" s="1"/>
  <c r="F154" i="93"/>
  <c r="D154" i="93"/>
  <c r="M153" i="93"/>
  <c r="L153" i="93"/>
  <c r="F153" i="93"/>
  <c r="D153" i="93"/>
  <c r="L152" i="93"/>
  <c r="M152" i="93" s="1"/>
  <c r="F152" i="93"/>
  <c r="D152" i="93"/>
  <c r="M151" i="93"/>
  <c r="L151" i="93"/>
  <c r="F151" i="93"/>
  <c r="D151" i="93"/>
  <c r="L150" i="93"/>
  <c r="M150" i="93" s="1"/>
  <c r="F150" i="93"/>
  <c r="D150" i="93"/>
  <c r="M149" i="93"/>
  <c r="L149" i="93"/>
  <c r="F149" i="93"/>
  <c r="D149" i="93"/>
  <c r="L148" i="93"/>
  <c r="M148" i="93" s="1"/>
  <c r="N148" i="93" s="1"/>
  <c r="N149" i="93" s="1"/>
  <c r="N150" i="93" s="1"/>
  <c r="N151" i="93" s="1"/>
  <c r="L140" i="93"/>
  <c r="M140" i="93" s="1"/>
  <c r="F140" i="93"/>
  <c r="D140" i="93"/>
  <c r="M139" i="93"/>
  <c r="L139" i="93"/>
  <c r="F139" i="93"/>
  <c r="D139" i="93"/>
  <c r="L138" i="93"/>
  <c r="M138" i="93" s="1"/>
  <c r="F138" i="93"/>
  <c r="D138" i="93"/>
  <c r="M137" i="93"/>
  <c r="L137" i="93"/>
  <c r="F137" i="93"/>
  <c r="D137" i="93"/>
  <c r="L136" i="93"/>
  <c r="M136" i="93" s="1"/>
  <c r="F136" i="93"/>
  <c r="D136" i="93"/>
  <c r="M135" i="93"/>
  <c r="L135" i="93"/>
  <c r="F135" i="93"/>
  <c r="D135" i="93"/>
  <c r="L134" i="93"/>
  <c r="M134" i="93" s="1"/>
  <c r="N134" i="93" s="1"/>
  <c r="N135" i="93" s="1"/>
  <c r="N136" i="93" s="1"/>
  <c r="N137" i="93" s="1"/>
  <c r="N138" i="93" s="1"/>
  <c r="N139" i="93" s="1"/>
  <c r="N140" i="93" s="1"/>
  <c r="N141" i="93" s="1"/>
  <c r="L126" i="93"/>
  <c r="M126" i="93" s="1"/>
  <c r="F126" i="93"/>
  <c r="D126" i="93"/>
  <c r="M125" i="93"/>
  <c r="L125" i="93"/>
  <c r="F125" i="93"/>
  <c r="D125" i="93"/>
  <c r="M124" i="93"/>
  <c r="L124" i="93"/>
  <c r="F124" i="93"/>
  <c r="D124" i="93"/>
  <c r="M123" i="93"/>
  <c r="L123" i="93"/>
  <c r="F123" i="93"/>
  <c r="D123" i="93"/>
  <c r="L122" i="93"/>
  <c r="M122" i="93" s="1"/>
  <c r="F122" i="93"/>
  <c r="D122" i="93"/>
  <c r="M121" i="93"/>
  <c r="L121" i="93"/>
  <c r="F121" i="93"/>
  <c r="D121" i="93"/>
  <c r="N120" i="93"/>
  <c r="N121" i="93" s="1"/>
  <c r="M120" i="93"/>
  <c r="L120" i="93"/>
  <c r="M112" i="93"/>
  <c r="L112" i="93"/>
  <c r="F112" i="93"/>
  <c r="D112" i="93"/>
  <c r="M111" i="93"/>
  <c r="L111" i="93"/>
  <c r="F111" i="93"/>
  <c r="D111" i="93"/>
  <c r="L110" i="93"/>
  <c r="M110" i="93" s="1"/>
  <c r="F110" i="93"/>
  <c r="D110" i="93"/>
  <c r="M109" i="93"/>
  <c r="L109" i="93"/>
  <c r="F109" i="93"/>
  <c r="D109" i="93"/>
  <c r="M108" i="93"/>
  <c r="L108" i="93"/>
  <c r="F108" i="93"/>
  <c r="D108" i="93"/>
  <c r="M107" i="93"/>
  <c r="L107" i="93"/>
  <c r="F107" i="93"/>
  <c r="D107" i="93"/>
  <c r="L106" i="93"/>
  <c r="M106" i="93" s="1"/>
  <c r="N106" i="93" s="1"/>
  <c r="N107" i="93" s="1"/>
  <c r="N108" i="93" s="1"/>
  <c r="N109" i="93" s="1"/>
  <c r="N110" i="93" s="1"/>
  <c r="N111" i="93" s="1"/>
  <c r="N112" i="93" s="1"/>
  <c r="N113" i="93" s="1"/>
  <c r="L98" i="93"/>
  <c r="M98" i="93" s="1"/>
  <c r="F98" i="93"/>
  <c r="D98" i="93"/>
  <c r="M97" i="93"/>
  <c r="L97" i="93"/>
  <c r="F97" i="93"/>
  <c r="D97" i="93"/>
  <c r="M96" i="93"/>
  <c r="L96" i="93"/>
  <c r="F96" i="93"/>
  <c r="D96" i="93"/>
  <c r="M95" i="93"/>
  <c r="L95" i="93"/>
  <c r="F95" i="93"/>
  <c r="D95" i="93"/>
  <c r="L94" i="93"/>
  <c r="M94" i="93" s="1"/>
  <c r="F94" i="93"/>
  <c r="D94" i="93"/>
  <c r="M93" i="93"/>
  <c r="L93" i="93"/>
  <c r="F93" i="93"/>
  <c r="D93" i="93"/>
  <c r="N92" i="93"/>
  <c r="N93" i="93" s="1"/>
  <c r="N94" i="93" s="1"/>
  <c r="N95" i="93" s="1"/>
  <c r="N96" i="93" s="1"/>
  <c r="N97" i="93" s="1"/>
  <c r="N98" i="93" s="1"/>
  <c r="N99" i="93" s="1"/>
  <c r="M92" i="93"/>
  <c r="L92" i="93"/>
  <c r="M84" i="93"/>
  <c r="L84" i="93"/>
  <c r="F84" i="93"/>
  <c r="D84" i="93"/>
  <c r="M83" i="93"/>
  <c r="L83" i="93"/>
  <c r="F83" i="93"/>
  <c r="D83" i="93"/>
  <c r="L82" i="93"/>
  <c r="M82" i="93" s="1"/>
  <c r="F82" i="93"/>
  <c r="D82" i="93"/>
  <c r="M81" i="93"/>
  <c r="L81" i="93"/>
  <c r="F81" i="93"/>
  <c r="D81" i="93"/>
  <c r="M80" i="93"/>
  <c r="L80" i="93"/>
  <c r="F80" i="93"/>
  <c r="D80" i="93"/>
  <c r="M79" i="93"/>
  <c r="L79" i="93"/>
  <c r="F79" i="93"/>
  <c r="D79" i="93"/>
  <c r="L78" i="93"/>
  <c r="M78" i="93" s="1"/>
  <c r="N78" i="93" s="1"/>
  <c r="N79" i="93" s="1"/>
  <c r="N80" i="93" s="1"/>
  <c r="N81" i="93" s="1"/>
  <c r="N82" i="93" s="1"/>
  <c r="N83" i="93" s="1"/>
  <c r="N84" i="93" s="1"/>
  <c r="N85" i="93" s="1"/>
  <c r="L70" i="93"/>
  <c r="M70" i="93" s="1"/>
  <c r="F70" i="93"/>
  <c r="D70" i="93"/>
  <c r="M69" i="93"/>
  <c r="L69" i="93"/>
  <c r="F69" i="93"/>
  <c r="D69" i="93"/>
  <c r="M68" i="93"/>
  <c r="L68" i="93"/>
  <c r="F68" i="93"/>
  <c r="D68" i="93"/>
  <c r="M67" i="93"/>
  <c r="L67" i="93"/>
  <c r="F67" i="93"/>
  <c r="D67" i="93"/>
  <c r="L66" i="93"/>
  <c r="M66" i="93" s="1"/>
  <c r="F66" i="93"/>
  <c r="D66" i="93"/>
  <c r="M65" i="93"/>
  <c r="L65" i="93"/>
  <c r="F65" i="93"/>
  <c r="D65" i="93"/>
  <c r="N64" i="93"/>
  <c r="N65" i="93" s="1"/>
  <c r="N66" i="93" s="1"/>
  <c r="N67" i="93" s="1"/>
  <c r="N68" i="93" s="1"/>
  <c r="N69" i="93" s="1"/>
  <c r="N70" i="93" s="1"/>
  <c r="N71" i="93" s="1"/>
  <c r="M64" i="93"/>
  <c r="L64" i="93"/>
  <c r="M56" i="93"/>
  <c r="L56" i="93"/>
  <c r="F56" i="93"/>
  <c r="D56" i="93"/>
  <c r="M55" i="93"/>
  <c r="L55" i="93"/>
  <c r="F55" i="93"/>
  <c r="D55" i="93"/>
  <c r="L54" i="93"/>
  <c r="M54" i="93" s="1"/>
  <c r="F54" i="93"/>
  <c r="D54" i="93"/>
  <c r="M53" i="93"/>
  <c r="L53" i="93"/>
  <c r="F53" i="93"/>
  <c r="D53" i="93"/>
  <c r="M52" i="93"/>
  <c r="L52" i="93"/>
  <c r="F52" i="93"/>
  <c r="D52" i="93"/>
  <c r="M51" i="93"/>
  <c r="L51" i="93"/>
  <c r="F51" i="93"/>
  <c r="D51" i="93"/>
  <c r="L50" i="93"/>
  <c r="M50" i="93" s="1"/>
  <c r="N50" i="93" s="1"/>
  <c r="N51" i="93" s="1"/>
  <c r="N52" i="93" s="1"/>
  <c r="N53" i="93" s="1"/>
  <c r="L42" i="93"/>
  <c r="M42" i="93" s="1"/>
  <c r="F42" i="93"/>
  <c r="D42" i="93"/>
  <c r="M41" i="93"/>
  <c r="L41" i="93"/>
  <c r="F41" i="93"/>
  <c r="D41" i="93"/>
  <c r="M40" i="93"/>
  <c r="L40" i="93"/>
  <c r="F40" i="93"/>
  <c r="D40" i="93"/>
  <c r="M39" i="93"/>
  <c r="L39" i="93"/>
  <c r="F39" i="93"/>
  <c r="D39" i="93"/>
  <c r="L38" i="93"/>
  <c r="M38" i="93" s="1"/>
  <c r="F38" i="93"/>
  <c r="D38" i="93"/>
  <c r="M37" i="93"/>
  <c r="L37" i="93"/>
  <c r="F37" i="93"/>
  <c r="D37" i="93"/>
  <c r="N36" i="93"/>
  <c r="N37" i="93" s="1"/>
  <c r="N38" i="93" s="1"/>
  <c r="N39" i="93" s="1"/>
  <c r="N40" i="93" s="1"/>
  <c r="N41" i="93" s="1"/>
  <c r="M36" i="93"/>
  <c r="L36" i="93"/>
  <c r="M28" i="93"/>
  <c r="L28" i="93"/>
  <c r="F28" i="93"/>
  <c r="D28" i="93"/>
  <c r="M27" i="93"/>
  <c r="L27" i="93"/>
  <c r="F27" i="93"/>
  <c r="D27" i="93"/>
  <c r="L26" i="93"/>
  <c r="M26" i="93" s="1"/>
  <c r="F26" i="93"/>
  <c r="D26" i="93"/>
  <c r="M25" i="93"/>
  <c r="L25" i="93"/>
  <c r="F25" i="93"/>
  <c r="D25" i="93"/>
  <c r="M24" i="93"/>
  <c r="L24" i="93"/>
  <c r="F24" i="93"/>
  <c r="D24" i="93"/>
  <c r="M23" i="93"/>
  <c r="L23" i="93"/>
  <c r="F23" i="93"/>
  <c r="D23" i="93"/>
  <c r="L22" i="93"/>
  <c r="M22" i="93" s="1"/>
  <c r="N22" i="93" s="1"/>
  <c r="N23" i="93" s="1"/>
  <c r="N24" i="93" s="1"/>
  <c r="N25" i="93" s="1"/>
  <c r="N26" i="93" s="1"/>
  <c r="N27" i="93" s="1"/>
  <c r="N28" i="93" s="1"/>
  <c r="N29" i="93" s="1"/>
  <c r="L14" i="93"/>
  <c r="M14" i="93" s="1"/>
  <c r="F14" i="93"/>
  <c r="D14" i="93"/>
  <c r="M13" i="93"/>
  <c r="L13" i="93"/>
  <c r="F13" i="93"/>
  <c r="D13" i="93"/>
  <c r="M12" i="93"/>
  <c r="L12" i="93"/>
  <c r="F12" i="93"/>
  <c r="D12" i="93"/>
  <c r="M11" i="93"/>
  <c r="L11" i="93"/>
  <c r="F11" i="93"/>
  <c r="D11" i="93"/>
  <c r="L10" i="93"/>
  <c r="M10" i="93" s="1"/>
  <c r="F10" i="93"/>
  <c r="D10" i="93"/>
  <c r="P9" i="93"/>
  <c r="M9" i="93"/>
  <c r="L9" i="93"/>
  <c r="F9" i="93"/>
  <c r="D9" i="93"/>
  <c r="P8" i="93"/>
  <c r="L8" i="93"/>
  <c r="M8" i="93" s="1"/>
  <c r="N8" i="93" s="1"/>
  <c r="N9" i="93" s="1"/>
  <c r="P7" i="93"/>
  <c r="P6" i="93"/>
  <c r="P5" i="93"/>
  <c r="P4" i="93"/>
  <c r="M2" i="93"/>
  <c r="F2" i="93"/>
  <c r="L154" i="92"/>
  <c r="M154" i="92" s="1"/>
  <c r="F154" i="92"/>
  <c r="D154" i="92"/>
  <c r="M153" i="92"/>
  <c r="L153" i="92"/>
  <c r="F153" i="92"/>
  <c r="D153" i="92"/>
  <c r="L152" i="92"/>
  <c r="M152" i="92" s="1"/>
  <c r="F152" i="92"/>
  <c r="D152" i="92"/>
  <c r="M151" i="92"/>
  <c r="L151" i="92"/>
  <c r="F151" i="92"/>
  <c r="D151" i="92"/>
  <c r="L150" i="92"/>
  <c r="M150" i="92" s="1"/>
  <c r="F150" i="92"/>
  <c r="D150" i="92"/>
  <c r="M149" i="92"/>
  <c r="L149" i="92"/>
  <c r="F149" i="92"/>
  <c r="D149" i="92"/>
  <c r="L148" i="92"/>
  <c r="M148" i="92" s="1"/>
  <c r="N148" i="92" s="1"/>
  <c r="N149" i="92" s="1"/>
  <c r="N150" i="92" s="1"/>
  <c r="N151" i="92" s="1"/>
  <c r="L140" i="92"/>
  <c r="M140" i="92" s="1"/>
  <c r="F140" i="92"/>
  <c r="D140" i="92"/>
  <c r="M139" i="92"/>
  <c r="L139" i="92"/>
  <c r="F139" i="92"/>
  <c r="D139" i="92"/>
  <c r="L138" i="92"/>
  <c r="M138" i="92" s="1"/>
  <c r="F138" i="92"/>
  <c r="D138" i="92"/>
  <c r="M137" i="92"/>
  <c r="L137" i="92"/>
  <c r="F137" i="92"/>
  <c r="D137" i="92"/>
  <c r="L136" i="92"/>
  <c r="M136" i="92" s="1"/>
  <c r="F136" i="92"/>
  <c r="D136" i="92"/>
  <c r="M135" i="92"/>
  <c r="L135" i="92"/>
  <c r="F135" i="92"/>
  <c r="D135" i="92"/>
  <c r="L134" i="92"/>
  <c r="M134" i="92" s="1"/>
  <c r="N134" i="92" s="1"/>
  <c r="N135" i="92" s="1"/>
  <c r="N136" i="92" s="1"/>
  <c r="N137" i="92" s="1"/>
  <c r="N138" i="92" s="1"/>
  <c r="N139" i="92" s="1"/>
  <c r="N140" i="92" s="1"/>
  <c r="N141" i="92" s="1"/>
  <c r="L126" i="92"/>
  <c r="M126" i="92" s="1"/>
  <c r="F126" i="92"/>
  <c r="D126" i="92"/>
  <c r="M125" i="92"/>
  <c r="L125" i="92"/>
  <c r="F125" i="92"/>
  <c r="D125" i="92"/>
  <c r="L124" i="92"/>
  <c r="M124" i="92" s="1"/>
  <c r="F124" i="92"/>
  <c r="D124" i="92"/>
  <c r="M123" i="92"/>
  <c r="L123" i="92"/>
  <c r="F123" i="92"/>
  <c r="D123" i="92"/>
  <c r="L122" i="92"/>
  <c r="M122" i="92" s="1"/>
  <c r="F122" i="92"/>
  <c r="D122" i="92"/>
  <c r="M121" i="92"/>
  <c r="L121" i="92"/>
  <c r="F121" i="92"/>
  <c r="D121" i="92"/>
  <c r="L120" i="92"/>
  <c r="M120" i="92" s="1"/>
  <c r="N120" i="92" s="1"/>
  <c r="N121" i="92" s="1"/>
  <c r="N122" i="92" s="1"/>
  <c r="N123" i="92" s="1"/>
  <c r="L112" i="92"/>
  <c r="M112" i="92" s="1"/>
  <c r="F112" i="92"/>
  <c r="D112" i="92"/>
  <c r="M111" i="92"/>
  <c r="L111" i="92"/>
  <c r="F111" i="92"/>
  <c r="D111" i="92"/>
  <c r="L110" i="92"/>
  <c r="M110" i="92" s="1"/>
  <c r="F110" i="92"/>
  <c r="D110" i="92"/>
  <c r="M109" i="92"/>
  <c r="L109" i="92"/>
  <c r="F109" i="92"/>
  <c r="D109" i="92"/>
  <c r="L108" i="92"/>
  <c r="M108" i="92" s="1"/>
  <c r="F108" i="92"/>
  <c r="D108" i="92"/>
  <c r="M107" i="92"/>
  <c r="L107" i="92"/>
  <c r="F107" i="92"/>
  <c r="D107" i="92"/>
  <c r="L106" i="92"/>
  <c r="M106" i="92" s="1"/>
  <c r="N106" i="92" s="1"/>
  <c r="N107" i="92" s="1"/>
  <c r="N108" i="92" s="1"/>
  <c r="N109" i="92" s="1"/>
  <c r="N110" i="92" s="1"/>
  <c r="N111" i="92" s="1"/>
  <c r="N112" i="92" s="1"/>
  <c r="N113" i="92" s="1"/>
  <c r="L98" i="92"/>
  <c r="M98" i="92" s="1"/>
  <c r="F98" i="92"/>
  <c r="D98" i="92"/>
  <c r="M97" i="92"/>
  <c r="L97" i="92"/>
  <c r="F97" i="92"/>
  <c r="D97" i="92"/>
  <c r="L96" i="92"/>
  <c r="M96" i="92" s="1"/>
  <c r="F96" i="92"/>
  <c r="D96" i="92"/>
  <c r="M95" i="92"/>
  <c r="L95" i="92"/>
  <c r="F95" i="92"/>
  <c r="D95" i="92"/>
  <c r="L94" i="92"/>
  <c r="M94" i="92" s="1"/>
  <c r="F94" i="92"/>
  <c r="D94" i="92"/>
  <c r="M93" i="92"/>
  <c r="L93" i="92"/>
  <c r="F93" i="92"/>
  <c r="D93" i="92"/>
  <c r="L92" i="92"/>
  <c r="M92" i="92" s="1"/>
  <c r="N92" i="92" s="1"/>
  <c r="N93" i="92" s="1"/>
  <c r="N94" i="92" s="1"/>
  <c r="N95" i="92" s="1"/>
  <c r="L84" i="92"/>
  <c r="M84" i="92" s="1"/>
  <c r="F84" i="92"/>
  <c r="D84" i="92"/>
  <c r="M83" i="92"/>
  <c r="L83" i="92"/>
  <c r="F83" i="92"/>
  <c r="D83" i="92"/>
  <c r="L82" i="92"/>
  <c r="M82" i="92" s="1"/>
  <c r="F82" i="92"/>
  <c r="D82" i="92"/>
  <c r="M81" i="92"/>
  <c r="L81" i="92"/>
  <c r="F81" i="92"/>
  <c r="D81" i="92"/>
  <c r="L80" i="92"/>
  <c r="M80" i="92" s="1"/>
  <c r="F80" i="92"/>
  <c r="D80" i="92"/>
  <c r="M79" i="92"/>
  <c r="L79" i="92"/>
  <c r="F79" i="92"/>
  <c r="D79" i="92"/>
  <c r="L78" i="92"/>
  <c r="M78" i="92" s="1"/>
  <c r="N78" i="92" s="1"/>
  <c r="N79" i="92" s="1"/>
  <c r="N80" i="92" s="1"/>
  <c r="N81" i="92" s="1"/>
  <c r="N82" i="92" s="1"/>
  <c r="N83" i="92" s="1"/>
  <c r="N84" i="92" s="1"/>
  <c r="N85" i="92" s="1"/>
  <c r="L70" i="92"/>
  <c r="M70" i="92" s="1"/>
  <c r="F70" i="92"/>
  <c r="D70" i="92"/>
  <c r="M69" i="92"/>
  <c r="L69" i="92"/>
  <c r="F69" i="92"/>
  <c r="D69" i="92"/>
  <c r="L68" i="92"/>
  <c r="M68" i="92" s="1"/>
  <c r="F68" i="92"/>
  <c r="D68" i="92"/>
  <c r="M67" i="92"/>
  <c r="L67" i="92"/>
  <c r="F67" i="92"/>
  <c r="D67" i="92"/>
  <c r="L66" i="92"/>
  <c r="M66" i="92" s="1"/>
  <c r="F66" i="92"/>
  <c r="D66" i="92"/>
  <c r="M65" i="92"/>
  <c r="L65" i="92"/>
  <c r="F65" i="92"/>
  <c r="D65" i="92"/>
  <c r="L64" i="92"/>
  <c r="M64" i="92" s="1"/>
  <c r="N64" i="92" s="1"/>
  <c r="N65" i="92" s="1"/>
  <c r="N66" i="92" s="1"/>
  <c r="N67" i="92" s="1"/>
  <c r="L56" i="92"/>
  <c r="M56" i="92" s="1"/>
  <c r="F56" i="92"/>
  <c r="D56" i="92"/>
  <c r="M55" i="92"/>
  <c r="L55" i="92"/>
  <c r="F55" i="92"/>
  <c r="D55" i="92"/>
  <c r="L54" i="92"/>
  <c r="M54" i="92" s="1"/>
  <c r="F54" i="92"/>
  <c r="D54" i="92"/>
  <c r="M53" i="92"/>
  <c r="L53" i="92"/>
  <c r="F53" i="92"/>
  <c r="D53" i="92"/>
  <c r="L52" i="92"/>
  <c r="M52" i="92" s="1"/>
  <c r="F52" i="92"/>
  <c r="D52" i="92"/>
  <c r="M51" i="92"/>
  <c r="L51" i="92"/>
  <c r="F51" i="92"/>
  <c r="D51" i="92"/>
  <c r="L50" i="92"/>
  <c r="M50" i="92" s="1"/>
  <c r="N50" i="92" s="1"/>
  <c r="N51" i="92" s="1"/>
  <c r="N52" i="92" s="1"/>
  <c r="N53" i="92" s="1"/>
  <c r="N54" i="92" s="1"/>
  <c r="N55" i="92" s="1"/>
  <c r="N56" i="92" s="1"/>
  <c r="N57" i="92" s="1"/>
  <c r="L42" i="92"/>
  <c r="M42" i="92" s="1"/>
  <c r="F42" i="92"/>
  <c r="D42" i="92"/>
  <c r="M41" i="92"/>
  <c r="L41" i="92"/>
  <c r="F41" i="92"/>
  <c r="D41" i="92"/>
  <c r="L40" i="92"/>
  <c r="M40" i="92" s="1"/>
  <c r="F40" i="92"/>
  <c r="D40" i="92"/>
  <c r="M39" i="92"/>
  <c r="L39" i="92"/>
  <c r="F39" i="92"/>
  <c r="D39" i="92"/>
  <c r="L38" i="92"/>
  <c r="M38" i="92" s="1"/>
  <c r="F38" i="92"/>
  <c r="D38" i="92"/>
  <c r="M37" i="92"/>
  <c r="L37" i="92"/>
  <c r="F37" i="92"/>
  <c r="D37" i="92"/>
  <c r="L36" i="92"/>
  <c r="M36" i="92" s="1"/>
  <c r="N36" i="92" s="1"/>
  <c r="N37" i="92" s="1"/>
  <c r="N38" i="92" s="1"/>
  <c r="N39" i="92" s="1"/>
  <c r="L28" i="92"/>
  <c r="M28" i="92" s="1"/>
  <c r="F28" i="92"/>
  <c r="D28" i="92"/>
  <c r="M27" i="92"/>
  <c r="L27" i="92"/>
  <c r="F27" i="92"/>
  <c r="D27" i="92"/>
  <c r="L26" i="92"/>
  <c r="M26" i="92" s="1"/>
  <c r="F26" i="92"/>
  <c r="D26" i="92"/>
  <c r="M25" i="92"/>
  <c r="L25" i="92"/>
  <c r="F25" i="92"/>
  <c r="D25" i="92"/>
  <c r="L24" i="92"/>
  <c r="M24" i="92" s="1"/>
  <c r="F24" i="92"/>
  <c r="D24" i="92"/>
  <c r="M23" i="92"/>
  <c r="L23" i="92"/>
  <c r="F23" i="92"/>
  <c r="D23" i="92"/>
  <c r="L22" i="92"/>
  <c r="M22" i="92" s="1"/>
  <c r="N22" i="92" s="1"/>
  <c r="N23" i="92" s="1"/>
  <c r="N24" i="92" s="1"/>
  <c r="N25" i="92" s="1"/>
  <c r="N26" i="92" s="1"/>
  <c r="N27" i="92" s="1"/>
  <c r="N28" i="92" s="1"/>
  <c r="N29" i="92" s="1"/>
  <c r="L14" i="92"/>
  <c r="M14" i="92" s="1"/>
  <c r="F14" i="92"/>
  <c r="D14" i="92"/>
  <c r="M13" i="92"/>
  <c r="L13" i="92"/>
  <c r="F13" i="92"/>
  <c r="D13" i="92"/>
  <c r="L12" i="92"/>
  <c r="M12" i="92" s="1"/>
  <c r="F12" i="92"/>
  <c r="D12" i="92"/>
  <c r="M11" i="92"/>
  <c r="L11" i="92"/>
  <c r="F11" i="92"/>
  <c r="D11" i="92"/>
  <c r="L10" i="92"/>
  <c r="M10" i="92" s="1"/>
  <c r="F10" i="92"/>
  <c r="D10" i="92"/>
  <c r="P9" i="92"/>
  <c r="L9" i="92"/>
  <c r="M9" i="92" s="1"/>
  <c r="F9" i="92"/>
  <c r="D9" i="92"/>
  <c r="P8" i="92"/>
  <c r="L8" i="92"/>
  <c r="M8" i="92" s="1"/>
  <c r="N8" i="92" s="1"/>
  <c r="N9" i="92" s="1"/>
  <c r="N10" i="92" s="1"/>
  <c r="N11" i="92" s="1"/>
  <c r="P7" i="92"/>
  <c r="P6" i="92"/>
  <c r="P5" i="92"/>
  <c r="P4" i="92"/>
  <c r="M2" i="92"/>
  <c r="F2" i="92"/>
  <c r="L154" i="91"/>
  <c r="M154" i="91" s="1"/>
  <c r="F154" i="91"/>
  <c r="D154" i="91"/>
  <c r="M153" i="91"/>
  <c r="L153" i="91"/>
  <c r="F153" i="91"/>
  <c r="D153" i="91"/>
  <c r="L152" i="91"/>
  <c r="M152" i="91" s="1"/>
  <c r="F152" i="91"/>
  <c r="D152" i="91"/>
  <c r="M151" i="91"/>
  <c r="L151" i="91"/>
  <c r="F151" i="91"/>
  <c r="D151" i="91"/>
  <c r="L150" i="91"/>
  <c r="M150" i="91" s="1"/>
  <c r="F150" i="91"/>
  <c r="D150" i="91"/>
  <c r="M149" i="91"/>
  <c r="L149" i="91"/>
  <c r="F149" i="91"/>
  <c r="D149" i="91"/>
  <c r="L148" i="91"/>
  <c r="M148" i="91" s="1"/>
  <c r="N148" i="91" s="1"/>
  <c r="N149" i="91" s="1"/>
  <c r="L140" i="91"/>
  <c r="M140" i="91" s="1"/>
  <c r="F140" i="91"/>
  <c r="D140" i="91"/>
  <c r="M139" i="91"/>
  <c r="L139" i="91"/>
  <c r="F139" i="91"/>
  <c r="D139" i="91"/>
  <c r="L138" i="91"/>
  <c r="M138" i="91" s="1"/>
  <c r="F138" i="91"/>
  <c r="D138" i="91"/>
  <c r="M137" i="91"/>
  <c r="L137" i="91"/>
  <c r="F137" i="91"/>
  <c r="D137" i="91"/>
  <c r="L136" i="91"/>
  <c r="M136" i="91" s="1"/>
  <c r="F136" i="91"/>
  <c r="D136" i="91"/>
  <c r="M135" i="91"/>
  <c r="L135" i="91"/>
  <c r="F135" i="91"/>
  <c r="D135" i="91"/>
  <c r="L134" i="91"/>
  <c r="M134" i="91" s="1"/>
  <c r="N134" i="91" s="1"/>
  <c r="N135" i="91" s="1"/>
  <c r="N136" i="91" s="1"/>
  <c r="N137" i="91" s="1"/>
  <c r="N138" i="91" s="1"/>
  <c r="N139" i="91" s="1"/>
  <c r="N140" i="91" s="1"/>
  <c r="N141" i="91" s="1"/>
  <c r="L126" i="91"/>
  <c r="M126" i="91" s="1"/>
  <c r="F126" i="91"/>
  <c r="D126" i="91"/>
  <c r="M125" i="91"/>
  <c r="L125" i="91"/>
  <c r="F125" i="91"/>
  <c r="D125" i="91"/>
  <c r="L124" i="91"/>
  <c r="M124" i="91" s="1"/>
  <c r="F124" i="91"/>
  <c r="D124" i="91"/>
  <c r="M123" i="91"/>
  <c r="L123" i="91"/>
  <c r="F123" i="91"/>
  <c r="D123" i="91"/>
  <c r="L122" i="91"/>
  <c r="M122" i="91" s="1"/>
  <c r="F122" i="91"/>
  <c r="D122" i="91"/>
  <c r="M121" i="91"/>
  <c r="L121" i="91"/>
  <c r="F121" i="91"/>
  <c r="D121" i="91"/>
  <c r="L120" i="91"/>
  <c r="M120" i="91" s="1"/>
  <c r="N120" i="91" s="1"/>
  <c r="N121" i="91" s="1"/>
  <c r="L112" i="91"/>
  <c r="M112" i="91" s="1"/>
  <c r="F112" i="91"/>
  <c r="D112" i="91"/>
  <c r="M111" i="91"/>
  <c r="L111" i="91"/>
  <c r="F111" i="91"/>
  <c r="D111" i="91"/>
  <c r="L110" i="91"/>
  <c r="M110" i="91" s="1"/>
  <c r="F110" i="91"/>
  <c r="D110" i="91"/>
  <c r="M109" i="91"/>
  <c r="L109" i="91"/>
  <c r="F109" i="91"/>
  <c r="D109" i="91"/>
  <c r="L108" i="91"/>
  <c r="M108" i="91" s="1"/>
  <c r="F108" i="91"/>
  <c r="D108" i="91"/>
  <c r="M107" i="91"/>
  <c r="L107" i="91"/>
  <c r="F107" i="91"/>
  <c r="D107" i="91"/>
  <c r="L106" i="91"/>
  <c r="M106" i="91" s="1"/>
  <c r="N106" i="91" s="1"/>
  <c r="N107" i="91" s="1"/>
  <c r="N108" i="91" s="1"/>
  <c r="N109" i="91" s="1"/>
  <c r="N110" i="91" s="1"/>
  <c r="N111" i="91" s="1"/>
  <c r="N112" i="91" s="1"/>
  <c r="N113" i="91" s="1"/>
  <c r="L98" i="91"/>
  <c r="M98" i="91" s="1"/>
  <c r="F98" i="91"/>
  <c r="D98" i="91"/>
  <c r="M97" i="91"/>
  <c r="L97" i="91"/>
  <c r="F97" i="91"/>
  <c r="D97" i="91"/>
  <c r="L96" i="91"/>
  <c r="M96" i="91" s="1"/>
  <c r="F96" i="91"/>
  <c r="D96" i="91"/>
  <c r="M95" i="91"/>
  <c r="L95" i="91"/>
  <c r="F95" i="91"/>
  <c r="D95" i="91"/>
  <c r="L94" i="91"/>
  <c r="M94" i="91" s="1"/>
  <c r="F94" i="91"/>
  <c r="D94" i="91"/>
  <c r="M93" i="91"/>
  <c r="L93" i="91"/>
  <c r="F93" i="91"/>
  <c r="D93" i="91"/>
  <c r="L92" i="91"/>
  <c r="M92" i="91" s="1"/>
  <c r="N92" i="91" s="1"/>
  <c r="N93" i="91" s="1"/>
  <c r="L84" i="91"/>
  <c r="M84" i="91" s="1"/>
  <c r="F84" i="91"/>
  <c r="D84" i="91"/>
  <c r="M83" i="91"/>
  <c r="L83" i="91"/>
  <c r="F83" i="91"/>
  <c r="D83" i="91"/>
  <c r="L82" i="91"/>
  <c r="M82" i="91" s="1"/>
  <c r="F82" i="91"/>
  <c r="D82" i="91"/>
  <c r="M81" i="91"/>
  <c r="L81" i="91"/>
  <c r="F81" i="91"/>
  <c r="D81" i="91"/>
  <c r="L80" i="91"/>
  <c r="M80" i="91" s="1"/>
  <c r="F80" i="91"/>
  <c r="D80" i="91"/>
  <c r="M79" i="91"/>
  <c r="L79" i="91"/>
  <c r="F79" i="91"/>
  <c r="D79" i="91"/>
  <c r="L78" i="91"/>
  <c r="M78" i="91" s="1"/>
  <c r="N78" i="91" s="1"/>
  <c r="N79" i="91" s="1"/>
  <c r="N80" i="91" s="1"/>
  <c r="N81" i="91" s="1"/>
  <c r="N82" i="91" s="1"/>
  <c r="N83" i="91" s="1"/>
  <c r="N84" i="91" s="1"/>
  <c r="N85" i="91" s="1"/>
  <c r="L70" i="91"/>
  <c r="M70" i="91" s="1"/>
  <c r="F70" i="91"/>
  <c r="D70" i="91"/>
  <c r="M69" i="91"/>
  <c r="L69" i="91"/>
  <c r="F69" i="91"/>
  <c r="D69" i="91"/>
  <c r="M68" i="91"/>
  <c r="L68" i="91"/>
  <c r="F68" i="91"/>
  <c r="D68" i="91"/>
  <c r="M67" i="91"/>
  <c r="L67" i="91"/>
  <c r="F67" i="91"/>
  <c r="D67" i="91"/>
  <c r="L66" i="91"/>
  <c r="M66" i="91" s="1"/>
  <c r="F66" i="91"/>
  <c r="D66" i="91"/>
  <c r="M65" i="91"/>
  <c r="L65" i="91"/>
  <c r="F65" i="91"/>
  <c r="D65" i="91"/>
  <c r="N64" i="91"/>
  <c r="N65" i="91" s="1"/>
  <c r="M64" i="91"/>
  <c r="L64" i="91"/>
  <c r="M56" i="91"/>
  <c r="L56" i="91"/>
  <c r="F56" i="91"/>
  <c r="D56" i="91"/>
  <c r="M55" i="91"/>
  <c r="L55" i="91"/>
  <c r="F55" i="91"/>
  <c r="D55" i="91"/>
  <c r="L54" i="91"/>
  <c r="M54" i="91" s="1"/>
  <c r="F54" i="91"/>
  <c r="D54" i="91"/>
  <c r="M53" i="91"/>
  <c r="L53" i="91"/>
  <c r="F53" i="91"/>
  <c r="D53" i="91"/>
  <c r="M52" i="91"/>
  <c r="L52" i="91"/>
  <c r="F52" i="91"/>
  <c r="D52" i="91"/>
  <c r="M51" i="91"/>
  <c r="L51" i="91"/>
  <c r="F51" i="91"/>
  <c r="D51" i="91"/>
  <c r="L50" i="91"/>
  <c r="M50" i="91" s="1"/>
  <c r="N50" i="91" s="1"/>
  <c r="N51" i="91" s="1"/>
  <c r="N52" i="91" s="1"/>
  <c r="N53" i="91" s="1"/>
  <c r="L42" i="91"/>
  <c r="M42" i="91" s="1"/>
  <c r="F42" i="91"/>
  <c r="D42" i="91"/>
  <c r="M41" i="91"/>
  <c r="L41" i="91"/>
  <c r="F41" i="91"/>
  <c r="D41" i="91"/>
  <c r="M40" i="91"/>
  <c r="L40" i="91"/>
  <c r="F40" i="91"/>
  <c r="D40" i="91"/>
  <c r="L39" i="91"/>
  <c r="M39" i="91" s="1"/>
  <c r="F39" i="91"/>
  <c r="D39" i="91"/>
  <c r="L38" i="91"/>
  <c r="M38" i="91" s="1"/>
  <c r="F38" i="91"/>
  <c r="D38" i="91"/>
  <c r="M37" i="91"/>
  <c r="L37" i="91"/>
  <c r="F37" i="91"/>
  <c r="D37" i="91"/>
  <c r="N36" i="91"/>
  <c r="N37" i="91" s="1"/>
  <c r="M36" i="91"/>
  <c r="L36" i="91"/>
  <c r="M28" i="91"/>
  <c r="L28" i="91"/>
  <c r="F28" i="91"/>
  <c r="D28" i="91"/>
  <c r="L27" i="91"/>
  <c r="M27" i="91" s="1"/>
  <c r="F27" i="91"/>
  <c r="D27" i="91"/>
  <c r="L26" i="91"/>
  <c r="M26" i="91" s="1"/>
  <c r="F26" i="91"/>
  <c r="D26" i="91"/>
  <c r="M25" i="91"/>
  <c r="L25" i="91"/>
  <c r="F25" i="91"/>
  <c r="D25" i="91"/>
  <c r="M24" i="91"/>
  <c r="L24" i="91"/>
  <c r="F24" i="91"/>
  <c r="D24" i="91"/>
  <c r="L23" i="91"/>
  <c r="M23" i="91" s="1"/>
  <c r="F23" i="91"/>
  <c r="D23" i="91"/>
  <c r="L22" i="91"/>
  <c r="M22" i="91" s="1"/>
  <c r="N22" i="91" s="1"/>
  <c r="L14" i="91"/>
  <c r="M14" i="91" s="1"/>
  <c r="F14" i="91"/>
  <c r="D14" i="91"/>
  <c r="M13" i="91"/>
  <c r="L13" i="91"/>
  <c r="F13" i="91"/>
  <c r="D13" i="91"/>
  <c r="M12" i="91"/>
  <c r="L12" i="91"/>
  <c r="F12" i="91"/>
  <c r="D12" i="91"/>
  <c r="L11" i="91"/>
  <c r="M11" i="91" s="1"/>
  <c r="F11" i="91"/>
  <c r="D11" i="91"/>
  <c r="L10" i="91"/>
  <c r="M10" i="91" s="1"/>
  <c r="F10" i="91"/>
  <c r="D10" i="91"/>
  <c r="P9" i="91"/>
  <c r="M9" i="91"/>
  <c r="L9" i="91"/>
  <c r="F9" i="91"/>
  <c r="D9" i="91"/>
  <c r="P8" i="91"/>
  <c r="L8" i="91"/>
  <c r="M8" i="91" s="1"/>
  <c r="N8" i="91" s="1"/>
  <c r="N9" i="91" s="1"/>
  <c r="N10" i="91" s="1"/>
  <c r="N11" i="91" s="1"/>
  <c r="N12" i="91" s="1"/>
  <c r="N13" i="91" s="1"/>
  <c r="P7" i="91"/>
  <c r="P6" i="91"/>
  <c r="P5" i="91"/>
  <c r="P4" i="91"/>
  <c r="M2" i="91"/>
  <c r="F2" i="91"/>
  <c r="L154" i="90"/>
  <c r="M154" i="90" s="1"/>
  <c r="F154" i="90"/>
  <c r="D154" i="90"/>
  <c r="M153" i="90"/>
  <c r="L153" i="90"/>
  <c r="F153" i="90"/>
  <c r="D153" i="90"/>
  <c r="L152" i="90"/>
  <c r="M152" i="90" s="1"/>
  <c r="F152" i="90"/>
  <c r="D152" i="90"/>
  <c r="L151" i="90"/>
  <c r="M151" i="90" s="1"/>
  <c r="F151" i="90"/>
  <c r="D151" i="90"/>
  <c r="L150" i="90"/>
  <c r="M150" i="90" s="1"/>
  <c r="F150" i="90"/>
  <c r="D150" i="90"/>
  <c r="M149" i="90"/>
  <c r="L149" i="90"/>
  <c r="F149" i="90"/>
  <c r="D149" i="90"/>
  <c r="N148" i="90"/>
  <c r="N149" i="90" s="1"/>
  <c r="M148" i="90"/>
  <c r="L148" i="90"/>
  <c r="M140" i="90"/>
  <c r="L140" i="90"/>
  <c r="F140" i="90"/>
  <c r="D140" i="90"/>
  <c r="L139" i="90"/>
  <c r="M139" i="90" s="1"/>
  <c r="F139" i="90"/>
  <c r="D139" i="90"/>
  <c r="L138" i="90"/>
  <c r="M138" i="90" s="1"/>
  <c r="F138" i="90"/>
  <c r="D138" i="90"/>
  <c r="M137" i="90"/>
  <c r="L137" i="90"/>
  <c r="F137" i="90"/>
  <c r="D137" i="90"/>
  <c r="M136" i="90"/>
  <c r="L136" i="90"/>
  <c r="F136" i="90"/>
  <c r="D136" i="90"/>
  <c r="L135" i="90"/>
  <c r="M135" i="90" s="1"/>
  <c r="F135" i="90"/>
  <c r="D135" i="90"/>
  <c r="L134" i="90"/>
  <c r="M134" i="90" s="1"/>
  <c r="N134" i="90" s="1"/>
  <c r="L126" i="90"/>
  <c r="M126" i="90" s="1"/>
  <c r="F126" i="90"/>
  <c r="D126" i="90"/>
  <c r="M125" i="90"/>
  <c r="L125" i="90"/>
  <c r="F125" i="90"/>
  <c r="D125" i="90"/>
  <c r="M124" i="90"/>
  <c r="L124" i="90"/>
  <c r="F124" i="90"/>
  <c r="D124" i="90"/>
  <c r="M123" i="90"/>
  <c r="L123" i="90"/>
  <c r="F123" i="90"/>
  <c r="D123" i="90"/>
  <c r="L122" i="90"/>
  <c r="M122" i="90" s="1"/>
  <c r="F122" i="90"/>
  <c r="D122" i="90"/>
  <c r="M121" i="90"/>
  <c r="L121" i="90"/>
  <c r="F121" i="90"/>
  <c r="D121" i="90"/>
  <c r="N120" i="90"/>
  <c r="N121" i="90" s="1"/>
  <c r="N122" i="90" s="1"/>
  <c r="N123" i="90" s="1"/>
  <c r="N124" i="90" s="1"/>
  <c r="N125" i="90" s="1"/>
  <c r="N126" i="90" s="1"/>
  <c r="N127" i="90" s="1"/>
  <c r="M120" i="90"/>
  <c r="L120" i="90"/>
  <c r="M112" i="90"/>
  <c r="L112" i="90"/>
  <c r="F112" i="90"/>
  <c r="D112" i="90"/>
  <c r="M111" i="90"/>
  <c r="L111" i="90"/>
  <c r="F111" i="90"/>
  <c r="D111" i="90"/>
  <c r="L110" i="90"/>
  <c r="M110" i="90" s="1"/>
  <c r="F110" i="90"/>
  <c r="D110" i="90"/>
  <c r="M109" i="90"/>
  <c r="L109" i="90"/>
  <c r="F109" i="90"/>
  <c r="D109" i="90"/>
  <c r="M108" i="90"/>
  <c r="L108" i="90"/>
  <c r="F108" i="90"/>
  <c r="D108" i="90"/>
  <c r="M107" i="90"/>
  <c r="L107" i="90"/>
  <c r="F107" i="90"/>
  <c r="D107" i="90"/>
  <c r="L106" i="90"/>
  <c r="M106" i="90" s="1"/>
  <c r="N106" i="90" s="1"/>
  <c r="N107" i="90" s="1"/>
  <c r="N108" i="90" s="1"/>
  <c r="N109" i="90" s="1"/>
  <c r="L98" i="90"/>
  <c r="M98" i="90" s="1"/>
  <c r="F98" i="90"/>
  <c r="D98" i="90"/>
  <c r="M97" i="90"/>
  <c r="L97" i="90"/>
  <c r="F97" i="90"/>
  <c r="D97" i="90"/>
  <c r="M96" i="90"/>
  <c r="L96" i="90"/>
  <c r="F96" i="90"/>
  <c r="D96" i="90"/>
  <c r="L95" i="90"/>
  <c r="M95" i="90" s="1"/>
  <c r="F95" i="90"/>
  <c r="D95" i="90"/>
  <c r="L94" i="90"/>
  <c r="M94" i="90" s="1"/>
  <c r="F94" i="90"/>
  <c r="D94" i="90"/>
  <c r="M93" i="90"/>
  <c r="L93" i="90"/>
  <c r="F93" i="90"/>
  <c r="D93" i="90"/>
  <c r="N92" i="90"/>
  <c r="N93" i="90" s="1"/>
  <c r="N94" i="90" s="1"/>
  <c r="N95" i="90" s="1"/>
  <c r="N96" i="90" s="1"/>
  <c r="N97" i="90" s="1"/>
  <c r="N98" i="90" s="1"/>
  <c r="N99" i="90" s="1"/>
  <c r="M92" i="90"/>
  <c r="L92" i="90"/>
  <c r="M84" i="90"/>
  <c r="L84" i="90"/>
  <c r="F84" i="90"/>
  <c r="D84" i="90"/>
  <c r="L83" i="90"/>
  <c r="M83" i="90" s="1"/>
  <c r="F83" i="90"/>
  <c r="D83" i="90"/>
  <c r="L82" i="90"/>
  <c r="M82" i="90" s="1"/>
  <c r="F82" i="90"/>
  <c r="D82" i="90"/>
  <c r="M81" i="90"/>
  <c r="L81" i="90"/>
  <c r="F81" i="90"/>
  <c r="D81" i="90"/>
  <c r="M80" i="90"/>
  <c r="L80" i="90"/>
  <c r="F80" i="90"/>
  <c r="D80" i="90"/>
  <c r="L79" i="90"/>
  <c r="M79" i="90" s="1"/>
  <c r="F79" i="90"/>
  <c r="D79" i="90"/>
  <c r="L78" i="90"/>
  <c r="M78" i="90" s="1"/>
  <c r="N78" i="90" s="1"/>
  <c r="N79" i="90" s="1"/>
  <c r="N80" i="90" s="1"/>
  <c r="N81" i="90" s="1"/>
  <c r="N82" i="90" s="1"/>
  <c r="N83" i="90" s="1"/>
  <c r="N84" i="90" s="1"/>
  <c r="N85" i="90" s="1"/>
  <c r="L70" i="90"/>
  <c r="M70" i="90" s="1"/>
  <c r="F70" i="90"/>
  <c r="D70" i="90"/>
  <c r="M69" i="90"/>
  <c r="L69" i="90"/>
  <c r="F69" i="90"/>
  <c r="D69" i="90"/>
  <c r="M68" i="90"/>
  <c r="L68" i="90"/>
  <c r="F68" i="90"/>
  <c r="D68" i="90"/>
  <c r="L67" i="90"/>
  <c r="M67" i="90" s="1"/>
  <c r="F67" i="90"/>
  <c r="D67" i="90"/>
  <c r="L66" i="90"/>
  <c r="M66" i="90" s="1"/>
  <c r="F66" i="90"/>
  <c r="D66" i="90"/>
  <c r="M65" i="90"/>
  <c r="L65" i="90"/>
  <c r="F65" i="90"/>
  <c r="D65" i="90"/>
  <c r="N64" i="90"/>
  <c r="N65" i="90" s="1"/>
  <c r="M64" i="90"/>
  <c r="L64" i="90"/>
  <c r="L56" i="90"/>
  <c r="M56" i="90" s="1"/>
  <c r="F56" i="90"/>
  <c r="D56" i="90"/>
  <c r="L55" i="90"/>
  <c r="M55" i="90" s="1"/>
  <c r="F55" i="90"/>
  <c r="D55" i="90"/>
  <c r="L54" i="90"/>
  <c r="M54" i="90" s="1"/>
  <c r="F54" i="90"/>
  <c r="D54" i="90"/>
  <c r="M53" i="90"/>
  <c r="L53" i="90"/>
  <c r="F53" i="90"/>
  <c r="D53" i="90"/>
  <c r="L52" i="90"/>
  <c r="M52" i="90" s="1"/>
  <c r="F52" i="90"/>
  <c r="D52" i="90"/>
  <c r="L51" i="90"/>
  <c r="M51" i="90" s="1"/>
  <c r="F51" i="90"/>
  <c r="D51" i="90"/>
  <c r="L50" i="90"/>
  <c r="M50" i="90" s="1"/>
  <c r="N50" i="90" s="1"/>
  <c r="N51" i="90" s="1"/>
  <c r="N52" i="90" s="1"/>
  <c r="N53" i="90" s="1"/>
  <c r="N54" i="90" s="1"/>
  <c r="N55" i="90" s="1"/>
  <c r="N56" i="90" s="1"/>
  <c r="N57" i="90" s="1"/>
  <c r="L42" i="90"/>
  <c r="M42" i="90" s="1"/>
  <c r="F42" i="90"/>
  <c r="D42" i="90"/>
  <c r="M41" i="90"/>
  <c r="L41" i="90"/>
  <c r="F41" i="90"/>
  <c r="D41" i="90"/>
  <c r="M40" i="90"/>
  <c r="L40" i="90"/>
  <c r="F40" i="90"/>
  <c r="D40" i="90"/>
  <c r="L39" i="90"/>
  <c r="M39" i="90" s="1"/>
  <c r="F39" i="90"/>
  <c r="D39" i="90"/>
  <c r="L38" i="90"/>
  <c r="M38" i="90" s="1"/>
  <c r="F38" i="90"/>
  <c r="D38" i="90"/>
  <c r="M37" i="90"/>
  <c r="L37" i="90"/>
  <c r="F37" i="90"/>
  <c r="D37" i="90"/>
  <c r="N36" i="90"/>
  <c r="N37" i="90" s="1"/>
  <c r="M36" i="90"/>
  <c r="L36" i="90"/>
  <c r="M28" i="90"/>
  <c r="L28" i="90"/>
  <c r="F28" i="90"/>
  <c r="D28" i="90"/>
  <c r="L27" i="90"/>
  <c r="M27" i="90" s="1"/>
  <c r="F27" i="90"/>
  <c r="D27" i="90"/>
  <c r="L26" i="90"/>
  <c r="M26" i="90" s="1"/>
  <c r="F26" i="90"/>
  <c r="D26" i="90"/>
  <c r="M25" i="90"/>
  <c r="L25" i="90"/>
  <c r="F25" i="90"/>
  <c r="D25" i="90"/>
  <c r="M24" i="90"/>
  <c r="L24" i="90"/>
  <c r="F24" i="90"/>
  <c r="D24" i="90"/>
  <c r="L23" i="90"/>
  <c r="M23" i="90" s="1"/>
  <c r="F23" i="90"/>
  <c r="D23" i="90"/>
  <c r="L22" i="90"/>
  <c r="M22" i="90" s="1"/>
  <c r="N22" i="90" s="1"/>
  <c r="L14" i="90"/>
  <c r="M14" i="90" s="1"/>
  <c r="F14" i="90"/>
  <c r="D14" i="90"/>
  <c r="M13" i="90"/>
  <c r="L13" i="90"/>
  <c r="F13" i="90"/>
  <c r="D13" i="90"/>
  <c r="M12" i="90"/>
  <c r="L12" i="90"/>
  <c r="F12" i="90"/>
  <c r="D12" i="90"/>
  <c r="L11" i="90"/>
  <c r="M11" i="90" s="1"/>
  <c r="F11" i="90"/>
  <c r="D11" i="90"/>
  <c r="L10" i="90"/>
  <c r="M10" i="90" s="1"/>
  <c r="F10" i="90"/>
  <c r="D10" i="90"/>
  <c r="P9" i="90"/>
  <c r="M9" i="90"/>
  <c r="L9" i="90"/>
  <c r="F9" i="90"/>
  <c r="D9" i="90"/>
  <c r="P8" i="90"/>
  <c r="L8" i="90"/>
  <c r="M8" i="90" s="1"/>
  <c r="N8" i="90" s="1"/>
  <c r="N9" i="90" s="1"/>
  <c r="N10" i="90" s="1"/>
  <c r="N11" i="90" s="1"/>
  <c r="N12" i="90" s="1"/>
  <c r="N13" i="90" s="1"/>
  <c r="P7" i="90"/>
  <c r="P6" i="90"/>
  <c r="P5" i="90"/>
  <c r="P4" i="90"/>
  <c r="M2" i="90"/>
  <c r="F2" i="90"/>
  <c r="L154" i="89"/>
  <c r="M154" i="89" s="1"/>
  <c r="F154" i="89"/>
  <c r="D154" i="89"/>
  <c r="M153" i="89"/>
  <c r="L153" i="89"/>
  <c r="F153" i="89"/>
  <c r="D153" i="89"/>
  <c r="M152" i="89"/>
  <c r="L152" i="89"/>
  <c r="F152" i="89"/>
  <c r="D152" i="89"/>
  <c r="L151" i="89"/>
  <c r="M151" i="89" s="1"/>
  <c r="F151" i="89"/>
  <c r="D151" i="89"/>
  <c r="L150" i="89"/>
  <c r="M150" i="89" s="1"/>
  <c r="F150" i="89"/>
  <c r="D150" i="89"/>
  <c r="M149" i="89"/>
  <c r="L149" i="89"/>
  <c r="F149" i="89"/>
  <c r="D149" i="89"/>
  <c r="N148" i="89"/>
  <c r="N149" i="89" s="1"/>
  <c r="N150" i="89" s="1"/>
  <c r="M148" i="89"/>
  <c r="L148" i="89"/>
  <c r="L140" i="89"/>
  <c r="M140" i="89" s="1"/>
  <c r="F140" i="89"/>
  <c r="D140" i="89"/>
  <c r="M139" i="89"/>
  <c r="L139" i="89"/>
  <c r="F139" i="89"/>
  <c r="D139" i="89"/>
  <c r="L138" i="89"/>
  <c r="M138" i="89" s="1"/>
  <c r="F138" i="89"/>
  <c r="D138" i="89"/>
  <c r="L137" i="89"/>
  <c r="M137" i="89" s="1"/>
  <c r="F137" i="89"/>
  <c r="D137" i="89"/>
  <c r="L136" i="89"/>
  <c r="M136" i="89" s="1"/>
  <c r="F136" i="89"/>
  <c r="D136" i="89"/>
  <c r="M135" i="89"/>
  <c r="L135" i="89"/>
  <c r="F135" i="89"/>
  <c r="D135" i="89"/>
  <c r="L134" i="89"/>
  <c r="M134" i="89" s="1"/>
  <c r="N134" i="89" s="1"/>
  <c r="N135" i="89" s="1"/>
  <c r="N136" i="89" s="1"/>
  <c r="N137" i="89" s="1"/>
  <c r="L126" i="89"/>
  <c r="M126" i="89" s="1"/>
  <c r="F126" i="89"/>
  <c r="D126" i="89"/>
  <c r="M125" i="89"/>
  <c r="L125" i="89"/>
  <c r="F125" i="89"/>
  <c r="D125" i="89"/>
  <c r="L124" i="89"/>
  <c r="M124" i="89" s="1"/>
  <c r="F124" i="89"/>
  <c r="D124" i="89"/>
  <c r="M123" i="89"/>
  <c r="L123" i="89"/>
  <c r="F123" i="89"/>
  <c r="D123" i="89"/>
  <c r="L122" i="89"/>
  <c r="M122" i="89" s="1"/>
  <c r="F122" i="89"/>
  <c r="D122" i="89"/>
  <c r="M121" i="89"/>
  <c r="L121" i="89"/>
  <c r="F121" i="89"/>
  <c r="D121" i="89"/>
  <c r="L120" i="89"/>
  <c r="M120" i="89" s="1"/>
  <c r="N120" i="89" s="1"/>
  <c r="N121" i="89" s="1"/>
  <c r="N122" i="89" s="1"/>
  <c r="N123" i="89" s="1"/>
  <c r="N124" i="89" s="1"/>
  <c r="N125" i="89" s="1"/>
  <c r="L112" i="89"/>
  <c r="M112" i="89" s="1"/>
  <c r="F112" i="89"/>
  <c r="D112" i="89"/>
  <c r="M111" i="89"/>
  <c r="L111" i="89"/>
  <c r="F111" i="89"/>
  <c r="D111" i="89"/>
  <c r="L110" i="89"/>
  <c r="M110" i="89" s="1"/>
  <c r="F110" i="89"/>
  <c r="D110" i="89"/>
  <c r="L109" i="89"/>
  <c r="M109" i="89" s="1"/>
  <c r="F109" i="89"/>
  <c r="D109" i="89"/>
  <c r="L108" i="89"/>
  <c r="M108" i="89" s="1"/>
  <c r="F108" i="89"/>
  <c r="D108" i="89"/>
  <c r="M107" i="89"/>
  <c r="L107" i="89"/>
  <c r="F107" i="89"/>
  <c r="D107" i="89"/>
  <c r="N106" i="89"/>
  <c r="N107" i="89" s="1"/>
  <c r="M106" i="89"/>
  <c r="L106" i="89"/>
  <c r="L98" i="89"/>
  <c r="M98" i="89" s="1"/>
  <c r="F98" i="89"/>
  <c r="D98" i="89"/>
  <c r="M97" i="89"/>
  <c r="L97" i="89"/>
  <c r="F97" i="89"/>
  <c r="D97" i="89"/>
  <c r="L96" i="89"/>
  <c r="M96" i="89" s="1"/>
  <c r="F96" i="89"/>
  <c r="D96" i="89"/>
  <c r="L95" i="89"/>
  <c r="M95" i="89" s="1"/>
  <c r="F95" i="89"/>
  <c r="D95" i="89"/>
  <c r="L94" i="89"/>
  <c r="M94" i="89" s="1"/>
  <c r="F94" i="89"/>
  <c r="D94" i="89"/>
  <c r="M93" i="89"/>
  <c r="L93" i="89"/>
  <c r="F93" i="89"/>
  <c r="D93" i="89"/>
  <c r="L92" i="89"/>
  <c r="M92" i="89" s="1"/>
  <c r="N92" i="89" s="1"/>
  <c r="N93" i="89" s="1"/>
  <c r="N94" i="89" s="1"/>
  <c r="L84" i="89"/>
  <c r="M84" i="89" s="1"/>
  <c r="F84" i="89"/>
  <c r="D84" i="89"/>
  <c r="M83" i="89"/>
  <c r="L83" i="89"/>
  <c r="F83" i="89"/>
  <c r="D83" i="89"/>
  <c r="L82" i="89"/>
  <c r="M82" i="89" s="1"/>
  <c r="F82" i="89"/>
  <c r="D82" i="89"/>
  <c r="L81" i="89"/>
  <c r="M81" i="89" s="1"/>
  <c r="F81" i="89"/>
  <c r="D81" i="89"/>
  <c r="L80" i="89"/>
  <c r="M80" i="89" s="1"/>
  <c r="F80" i="89"/>
  <c r="D80" i="89"/>
  <c r="M79" i="89"/>
  <c r="L79" i="89"/>
  <c r="F79" i="89"/>
  <c r="D79" i="89"/>
  <c r="L78" i="89"/>
  <c r="M78" i="89" s="1"/>
  <c r="N78" i="89" s="1"/>
  <c r="N79" i="89" s="1"/>
  <c r="N80" i="89" s="1"/>
  <c r="N81" i="89" s="1"/>
  <c r="L70" i="89"/>
  <c r="M70" i="89" s="1"/>
  <c r="F70" i="89"/>
  <c r="D70" i="89"/>
  <c r="M69" i="89"/>
  <c r="L69" i="89"/>
  <c r="F69" i="89"/>
  <c r="D69" i="89"/>
  <c r="M68" i="89"/>
  <c r="L68" i="89"/>
  <c r="F68" i="89"/>
  <c r="D68" i="89"/>
  <c r="L67" i="89"/>
  <c r="M67" i="89" s="1"/>
  <c r="F67" i="89"/>
  <c r="D67" i="89"/>
  <c r="L66" i="89"/>
  <c r="M66" i="89" s="1"/>
  <c r="F66" i="89"/>
  <c r="D66" i="89"/>
  <c r="M65" i="89"/>
  <c r="L65" i="89"/>
  <c r="F65" i="89"/>
  <c r="D65" i="89"/>
  <c r="N64" i="89"/>
  <c r="N65" i="89" s="1"/>
  <c r="M64" i="89"/>
  <c r="L64" i="89"/>
  <c r="L56" i="89"/>
  <c r="M56" i="89" s="1"/>
  <c r="F56" i="89"/>
  <c r="D56" i="89"/>
  <c r="M55" i="89"/>
  <c r="L55" i="89"/>
  <c r="F55" i="89"/>
  <c r="D55" i="89"/>
  <c r="L54" i="89"/>
  <c r="M54" i="89" s="1"/>
  <c r="F54" i="89"/>
  <c r="D54" i="89"/>
  <c r="L53" i="89"/>
  <c r="M53" i="89" s="1"/>
  <c r="F53" i="89"/>
  <c r="D53" i="89"/>
  <c r="L52" i="89"/>
  <c r="M52" i="89" s="1"/>
  <c r="F52" i="89"/>
  <c r="D52" i="89"/>
  <c r="M51" i="89"/>
  <c r="L51" i="89"/>
  <c r="F51" i="89"/>
  <c r="D51" i="89"/>
  <c r="L50" i="89"/>
  <c r="M50" i="89" s="1"/>
  <c r="N50" i="89" s="1"/>
  <c r="N51" i="89" s="1"/>
  <c r="N52" i="89" s="1"/>
  <c r="N53" i="89" s="1"/>
  <c r="L42" i="89"/>
  <c r="M42" i="89" s="1"/>
  <c r="F42" i="89"/>
  <c r="D42" i="89"/>
  <c r="M41" i="89"/>
  <c r="L41" i="89"/>
  <c r="F41" i="89"/>
  <c r="D41" i="89"/>
  <c r="L40" i="89"/>
  <c r="M40" i="89" s="1"/>
  <c r="F40" i="89"/>
  <c r="D40" i="89"/>
  <c r="L39" i="89"/>
  <c r="M39" i="89" s="1"/>
  <c r="F39" i="89"/>
  <c r="D39" i="89"/>
  <c r="L38" i="89"/>
  <c r="M38" i="89" s="1"/>
  <c r="F38" i="89"/>
  <c r="D38" i="89"/>
  <c r="M37" i="89"/>
  <c r="L37" i="89"/>
  <c r="F37" i="89"/>
  <c r="D37" i="89"/>
  <c r="L36" i="89"/>
  <c r="M36" i="89" s="1"/>
  <c r="N36" i="89" s="1"/>
  <c r="N37" i="89" s="1"/>
  <c r="N38" i="89" s="1"/>
  <c r="N39" i="89" s="1"/>
  <c r="L28" i="89"/>
  <c r="M28" i="89" s="1"/>
  <c r="F28" i="89"/>
  <c r="D28" i="89"/>
  <c r="M27" i="89"/>
  <c r="L27" i="89"/>
  <c r="F27" i="89"/>
  <c r="D27" i="89"/>
  <c r="L26" i="89"/>
  <c r="M26" i="89" s="1"/>
  <c r="F26" i="89"/>
  <c r="D26" i="89"/>
  <c r="L25" i="89"/>
  <c r="M25" i="89" s="1"/>
  <c r="F25" i="89"/>
  <c r="D25" i="89"/>
  <c r="L24" i="89"/>
  <c r="M24" i="89" s="1"/>
  <c r="F24" i="89"/>
  <c r="D24" i="89"/>
  <c r="M23" i="89"/>
  <c r="L23" i="89"/>
  <c r="F23" i="89"/>
  <c r="D23" i="89"/>
  <c r="N22" i="89"/>
  <c r="N23" i="89" s="1"/>
  <c r="N24" i="89" s="1"/>
  <c r="N25" i="89" s="1"/>
  <c r="M22" i="89"/>
  <c r="L22" i="89"/>
  <c r="N12" i="89"/>
  <c r="N13" i="89" s="1"/>
  <c r="L12" i="89"/>
  <c r="M12" i="89" s="1"/>
  <c r="F12" i="89"/>
  <c r="D12" i="89"/>
  <c r="L14" i="89"/>
  <c r="M14" i="89" s="1"/>
  <c r="F14" i="89"/>
  <c r="D14" i="89"/>
  <c r="L13" i="89"/>
  <c r="M13" i="89" s="1"/>
  <c r="F13" i="89"/>
  <c r="D13" i="89"/>
  <c r="L11" i="89"/>
  <c r="M11" i="89" s="1"/>
  <c r="F11" i="89"/>
  <c r="D11" i="89"/>
  <c r="L10" i="89"/>
  <c r="M10" i="89" s="1"/>
  <c r="F10" i="89"/>
  <c r="D10" i="89"/>
  <c r="P9" i="89"/>
  <c r="L9" i="89"/>
  <c r="M9" i="89" s="1"/>
  <c r="F9" i="89"/>
  <c r="D9" i="89"/>
  <c r="P8" i="89"/>
  <c r="L8" i="89"/>
  <c r="M8" i="89" s="1"/>
  <c r="N8" i="89" s="1"/>
  <c r="N9" i="89" s="1"/>
  <c r="P7" i="89"/>
  <c r="P6" i="89"/>
  <c r="P5" i="89"/>
  <c r="P4" i="89"/>
  <c r="M2" i="89"/>
  <c r="F2" i="89"/>
  <c r="L143" i="88"/>
  <c r="M143" i="88" s="1"/>
  <c r="F143" i="88"/>
  <c r="D143" i="88"/>
  <c r="M142" i="88"/>
  <c r="L142" i="88"/>
  <c r="F142" i="88"/>
  <c r="D142" i="88"/>
  <c r="L141" i="88"/>
  <c r="M141" i="88" s="1"/>
  <c r="F141" i="88"/>
  <c r="D141" i="88"/>
  <c r="M140" i="88"/>
  <c r="L140" i="88"/>
  <c r="F140" i="88"/>
  <c r="D140" i="88"/>
  <c r="L139" i="88"/>
  <c r="M139" i="88" s="1"/>
  <c r="F139" i="88"/>
  <c r="D139" i="88"/>
  <c r="M138" i="88"/>
  <c r="N138" i="88" s="1"/>
  <c r="L138" i="88"/>
  <c r="M130" i="88"/>
  <c r="L130" i="88"/>
  <c r="F130" i="88"/>
  <c r="D130" i="88"/>
  <c r="L129" i="88"/>
  <c r="M129" i="88" s="1"/>
  <c r="F129" i="88"/>
  <c r="D129" i="88"/>
  <c r="M128" i="88"/>
  <c r="L128" i="88"/>
  <c r="F128" i="88"/>
  <c r="D128" i="88"/>
  <c r="L127" i="88"/>
  <c r="M127" i="88" s="1"/>
  <c r="F127" i="88"/>
  <c r="D127" i="88"/>
  <c r="M126" i="88"/>
  <c r="L126" i="88"/>
  <c r="F126" i="88"/>
  <c r="D126" i="88"/>
  <c r="L125" i="88"/>
  <c r="M125" i="88" s="1"/>
  <c r="N125" i="88" s="1"/>
  <c r="N126" i="88" s="1"/>
  <c r="N127" i="88" s="1"/>
  <c r="N128" i="88" s="1"/>
  <c r="L117" i="88"/>
  <c r="M117" i="88" s="1"/>
  <c r="F117" i="88"/>
  <c r="D117" i="88"/>
  <c r="M116" i="88"/>
  <c r="L116" i="88"/>
  <c r="F116" i="88"/>
  <c r="D116" i="88"/>
  <c r="L115" i="88"/>
  <c r="M115" i="88" s="1"/>
  <c r="F115" i="88"/>
  <c r="D115" i="88"/>
  <c r="M114" i="88"/>
  <c r="L114" i="88"/>
  <c r="F114" i="88"/>
  <c r="D114" i="88"/>
  <c r="L113" i="88"/>
  <c r="M113" i="88" s="1"/>
  <c r="F113" i="88"/>
  <c r="D113" i="88"/>
  <c r="M112" i="88"/>
  <c r="N112" i="88" s="1"/>
  <c r="N113" i="88" s="1"/>
  <c r="N114" i="88" s="1"/>
  <c r="N115" i="88" s="1"/>
  <c r="N116" i="88" s="1"/>
  <c r="N117" i="88" s="1"/>
  <c r="N118" i="88" s="1"/>
  <c r="L112" i="88"/>
  <c r="M104" i="88"/>
  <c r="L104" i="88"/>
  <c r="F104" i="88"/>
  <c r="D104" i="88"/>
  <c r="L103" i="88"/>
  <c r="M103" i="88" s="1"/>
  <c r="F103" i="88"/>
  <c r="D103" i="88"/>
  <c r="M102" i="88"/>
  <c r="L102" i="88"/>
  <c r="F102" i="88"/>
  <c r="D102" i="88"/>
  <c r="L101" i="88"/>
  <c r="M101" i="88" s="1"/>
  <c r="F101" i="88"/>
  <c r="D101" i="88"/>
  <c r="M100" i="88"/>
  <c r="L100" i="88"/>
  <c r="F100" i="88"/>
  <c r="D100" i="88"/>
  <c r="L99" i="88"/>
  <c r="M99" i="88" s="1"/>
  <c r="N99" i="88" s="1"/>
  <c r="N100" i="88" s="1"/>
  <c r="N101" i="88" s="1"/>
  <c r="N102" i="88" s="1"/>
  <c r="N103" i="88" s="1"/>
  <c r="N104" i="88" s="1"/>
  <c r="N105" i="88" s="1"/>
  <c r="L91" i="88"/>
  <c r="M91" i="88" s="1"/>
  <c r="F91" i="88"/>
  <c r="D91" i="88"/>
  <c r="M90" i="88"/>
  <c r="L90" i="88"/>
  <c r="F90" i="88"/>
  <c r="D90" i="88"/>
  <c r="L89" i="88"/>
  <c r="M89" i="88" s="1"/>
  <c r="F89" i="88"/>
  <c r="D89" i="88"/>
  <c r="M88" i="88"/>
  <c r="L88" i="88"/>
  <c r="F88" i="88"/>
  <c r="D88" i="88"/>
  <c r="L87" i="88"/>
  <c r="M87" i="88" s="1"/>
  <c r="F87" i="88"/>
  <c r="D87" i="88"/>
  <c r="M86" i="88"/>
  <c r="N86" i="88" s="1"/>
  <c r="N87" i="88" s="1"/>
  <c r="N88" i="88" s="1"/>
  <c r="L86" i="88"/>
  <c r="M78" i="88"/>
  <c r="L78" i="88"/>
  <c r="F78" i="88"/>
  <c r="D78" i="88"/>
  <c r="L77" i="88"/>
  <c r="M77" i="88" s="1"/>
  <c r="F77" i="88"/>
  <c r="D77" i="88"/>
  <c r="M76" i="88"/>
  <c r="L76" i="88"/>
  <c r="F76" i="88"/>
  <c r="D76" i="88"/>
  <c r="L75" i="88"/>
  <c r="M75" i="88" s="1"/>
  <c r="F75" i="88"/>
  <c r="D75" i="88"/>
  <c r="M74" i="88"/>
  <c r="L74" i="88"/>
  <c r="F74" i="88"/>
  <c r="D74" i="88"/>
  <c r="L73" i="88"/>
  <c r="M73" i="88" s="1"/>
  <c r="N73" i="88" s="1"/>
  <c r="N74" i="88" s="1"/>
  <c r="N75" i="88" s="1"/>
  <c r="N76" i="88" s="1"/>
  <c r="L65" i="88"/>
  <c r="M65" i="88" s="1"/>
  <c r="F65" i="88"/>
  <c r="D65" i="88"/>
  <c r="M64" i="88"/>
  <c r="L64" i="88"/>
  <c r="F64" i="88"/>
  <c r="D64" i="88"/>
  <c r="L63" i="88"/>
  <c r="M63" i="88" s="1"/>
  <c r="F63" i="88"/>
  <c r="D63" i="88"/>
  <c r="M62" i="88"/>
  <c r="L62" i="88"/>
  <c r="F62" i="88"/>
  <c r="D62" i="88"/>
  <c r="L61" i="88"/>
  <c r="M61" i="88" s="1"/>
  <c r="F61" i="88"/>
  <c r="D61" i="88"/>
  <c r="M60" i="88"/>
  <c r="N60" i="88" s="1"/>
  <c r="N61" i="88" s="1"/>
  <c r="N62" i="88" s="1"/>
  <c r="N63" i="88" s="1"/>
  <c r="N64" i="88" s="1"/>
  <c r="N65" i="88" s="1"/>
  <c r="N66" i="88" s="1"/>
  <c r="L60" i="88"/>
  <c r="M52" i="88"/>
  <c r="L52" i="88"/>
  <c r="F52" i="88"/>
  <c r="D52" i="88"/>
  <c r="L51" i="88"/>
  <c r="M51" i="88" s="1"/>
  <c r="F51" i="88"/>
  <c r="D51" i="88"/>
  <c r="M50" i="88"/>
  <c r="L50" i="88"/>
  <c r="F50" i="88"/>
  <c r="D50" i="88"/>
  <c r="L49" i="88"/>
  <c r="M49" i="88" s="1"/>
  <c r="F49" i="88"/>
  <c r="D49" i="88"/>
  <c r="M48" i="88"/>
  <c r="L48" i="88"/>
  <c r="F48" i="88"/>
  <c r="D48" i="88"/>
  <c r="L47" i="88"/>
  <c r="M47" i="88" s="1"/>
  <c r="N47" i="88" s="1"/>
  <c r="N48" i="88" s="1"/>
  <c r="N49" i="88" s="1"/>
  <c r="N50" i="88" s="1"/>
  <c r="N51" i="88" s="1"/>
  <c r="N52" i="88" s="1"/>
  <c r="N53" i="88" s="1"/>
  <c r="L39" i="88"/>
  <c r="M39" i="88" s="1"/>
  <c r="F39" i="88"/>
  <c r="D39" i="88"/>
  <c r="M38" i="88"/>
  <c r="L38" i="88"/>
  <c r="F38" i="88"/>
  <c r="D38" i="88"/>
  <c r="L37" i="88"/>
  <c r="M37" i="88" s="1"/>
  <c r="F37" i="88"/>
  <c r="D37" i="88"/>
  <c r="M36" i="88"/>
  <c r="L36" i="88"/>
  <c r="F36" i="88"/>
  <c r="D36" i="88"/>
  <c r="L35" i="88"/>
  <c r="M35" i="88" s="1"/>
  <c r="F35" i="88"/>
  <c r="D35" i="88"/>
  <c r="M34" i="88"/>
  <c r="N34" i="88" s="1"/>
  <c r="N35" i="88" s="1"/>
  <c r="N36" i="88" s="1"/>
  <c r="L34" i="88"/>
  <c r="M26" i="88"/>
  <c r="L26" i="88"/>
  <c r="F26" i="88"/>
  <c r="D26" i="88"/>
  <c r="L25" i="88"/>
  <c r="M25" i="88" s="1"/>
  <c r="F25" i="88"/>
  <c r="D25" i="88"/>
  <c r="M24" i="88"/>
  <c r="L24" i="88"/>
  <c r="F24" i="88"/>
  <c r="D24" i="88"/>
  <c r="L23" i="88"/>
  <c r="M23" i="88" s="1"/>
  <c r="F23" i="88"/>
  <c r="D23" i="88"/>
  <c r="M22" i="88"/>
  <c r="L22" i="88"/>
  <c r="F22" i="88"/>
  <c r="D22" i="88"/>
  <c r="L21" i="88"/>
  <c r="M21" i="88" s="1"/>
  <c r="N21" i="88" s="1"/>
  <c r="N22" i="88" s="1"/>
  <c r="N23" i="88" s="1"/>
  <c r="N24" i="88" s="1"/>
  <c r="L13" i="88"/>
  <c r="M13" i="88" s="1"/>
  <c r="F13" i="88"/>
  <c r="D13" i="88"/>
  <c r="M12" i="88"/>
  <c r="L12" i="88"/>
  <c r="F12" i="88"/>
  <c r="D12" i="88"/>
  <c r="L11" i="88"/>
  <c r="M11" i="88" s="1"/>
  <c r="F11" i="88"/>
  <c r="D11" i="88"/>
  <c r="M10" i="88"/>
  <c r="L10" i="88"/>
  <c r="F10" i="88"/>
  <c r="D10" i="88"/>
  <c r="P9" i="88"/>
  <c r="M9" i="88"/>
  <c r="L9" i="88"/>
  <c r="F9" i="88"/>
  <c r="D9" i="88"/>
  <c r="P8" i="88"/>
  <c r="M8" i="88"/>
  <c r="N8" i="88" s="1"/>
  <c r="N9" i="88" s="1"/>
  <c r="N10" i="88" s="1"/>
  <c r="L8" i="88"/>
  <c r="P7" i="88"/>
  <c r="P6" i="88"/>
  <c r="P5" i="88"/>
  <c r="P4" i="88"/>
  <c r="M2" i="88"/>
  <c r="F2" i="88"/>
  <c r="L143" i="87"/>
  <c r="M143" i="87" s="1"/>
  <c r="F143" i="87"/>
  <c r="D143" i="87"/>
  <c r="M142" i="87"/>
  <c r="L142" i="87"/>
  <c r="F142" i="87"/>
  <c r="D142" i="87"/>
  <c r="L141" i="87"/>
  <c r="M141" i="87" s="1"/>
  <c r="F141" i="87"/>
  <c r="D141" i="87"/>
  <c r="M140" i="87"/>
  <c r="L140" i="87"/>
  <c r="F140" i="87"/>
  <c r="D140" i="87"/>
  <c r="L139" i="87"/>
  <c r="M139" i="87" s="1"/>
  <c r="F139" i="87"/>
  <c r="D139" i="87"/>
  <c r="M138" i="87"/>
  <c r="N138" i="87" s="1"/>
  <c r="L138" i="87"/>
  <c r="M130" i="87"/>
  <c r="L130" i="87"/>
  <c r="F130" i="87"/>
  <c r="D130" i="87"/>
  <c r="L129" i="87"/>
  <c r="M129" i="87" s="1"/>
  <c r="F129" i="87"/>
  <c r="D129" i="87"/>
  <c r="M128" i="87"/>
  <c r="L128" i="87"/>
  <c r="F128" i="87"/>
  <c r="D128" i="87"/>
  <c r="L127" i="87"/>
  <c r="M127" i="87" s="1"/>
  <c r="F127" i="87"/>
  <c r="D127" i="87"/>
  <c r="M126" i="87"/>
  <c r="L126" i="87"/>
  <c r="F126" i="87"/>
  <c r="D126" i="87"/>
  <c r="L125" i="87"/>
  <c r="M125" i="87" s="1"/>
  <c r="N125" i="87" s="1"/>
  <c r="N126" i="87" s="1"/>
  <c r="N127" i="87" s="1"/>
  <c r="N128" i="87" s="1"/>
  <c r="L117" i="87"/>
  <c r="M117" i="87" s="1"/>
  <c r="F117" i="87"/>
  <c r="D117" i="87"/>
  <c r="M116" i="87"/>
  <c r="L116" i="87"/>
  <c r="F116" i="87"/>
  <c r="D116" i="87"/>
  <c r="L115" i="87"/>
  <c r="M115" i="87" s="1"/>
  <c r="F115" i="87"/>
  <c r="D115" i="87"/>
  <c r="M114" i="87"/>
  <c r="L114" i="87"/>
  <c r="F114" i="87"/>
  <c r="D114" i="87"/>
  <c r="L113" i="87"/>
  <c r="M113" i="87" s="1"/>
  <c r="F113" i="87"/>
  <c r="D113" i="87"/>
  <c r="M112" i="87"/>
  <c r="N112" i="87" s="1"/>
  <c r="N113" i="87" s="1"/>
  <c r="N114" i="87" s="1"/>
  <c r="N115" i="87" s="1"/>
  <c r="N116" i="87" s="1"/>
  <c r="N117" i="87" s="1"/>
  <c r="N118" i="87" s="1"/>
  <c r="L112" i="87"/>
  <c r="M104" i="87"/>
  <c r="L104" i="87"/>
  <c r="F104" i="87"/>
  <c r="D104" i="87"/>
  <c r="L103" i="87"/>
  <c r="M103" i="87" s="1"/>
  <c r="F103" i="87"/>
  <c r="D103" i="87"/>
  <c r="M102" i="87"/>
  <c r="L102" i="87"/>
  <c r="F102" i="87"/>
  <c r="D102" i="87"/>
  <c r="L101" i="87"/>
  <c r="M101" i="87" s="1"/>
  <c r="F101" i="87"/>
  <c r="D101" i="87"/>
  <c r="M100" i="87"/>
  <c r="L100" i="87"/>
  <c r="F100" i="87"/>
  <c r="D100" i="87"/>
  <c r="L99" i="87"/>
  <c r="M99" i="87" s="1"/>
  <c r="N99" i="87" s="1"/>
  <c r="N100" i="87" s="1"/>
  <c r="N101" i="87" s="1"/>
  <c r="N102" i="87" s="1"/>
  <c r="N103" i="87" s="1"/>
  <c r="N104" i="87" s="1"/>
  <c r="N105" i="87" s="1"/>
  <c r="L91" i="87"/>
  <c r="M91" i="87" s="1"/>
  <c r="F91" i="87"/>
  <c r="D91" i="87"/>
  <c r="M90" i="87"/>
  <c r="L90" i="87"/>
  <c r="F90" i="87"/>
  <c r="D90" i="87"/>
  <c r="L89" i="87"/>
  <c r="M89" i="87" s="1"/>
  <c r="F89" i="87"/>
  <c r="D89" i="87"/>
  <c r="M88" i="87"/>
  <c r="L88" i="87"/>
  <c r="F88" i="87"/>
  <c r="D88" i="87"/>
  <c r="L87" i="87"/>
  <c r="M87" i="87" s="1"/>
  <c r="F87" i="87"/>
  <c r="D87" i="87"/>
  <c r="M86" i="87"/>
  <c r="N86" i="87" s="1"/>
  <c r="N87" i="87" s="1"/>
  <c r="N88" i="87" s="1"/>
  <c r="L86" i="87"/>
  <c r="M78" i="87"/>
  <c r="L78" i="87"/>
  <c r="F78" i="87"/>
  <c r="D78" i="87"/>
  <c r="L77" i="87"/>
  <c r="M77" i="87" s="1"/>
  <c r="F77" i="87"/>
  <c r="D77" i="87"/>
  <c r="M76" i="87"/>
  <c r="L76" i="87"/>
  <c r="F76" i="87"/>
  <c r="D76" i="87"/>
  <c r="L75" i="87"/>
  <c r="M75" i="87" s="1"/>
  <c r="F75" i="87"/>
  <c r="D75" i="87"/>
  <c r="M74" i="87"/>
  <c r="L74" i="87"/>
  <c r="F74" i="87"/>
  <c r="D74" i="87"/>
  <c r="L73" i="87"/>
  <c r="M73" i="87" s="1"/>
  <c r="N73" i="87" s="1"/>
  <c r="N74" i="87" s="1"/>
  <c r="N75" i="87" s="1"/>
  <c r="N76" i="87" s="1"/>
  <c r="L65" i="87"/>
  <c r="M65" i="87" s="1"/>
  <c r="F65" i="87"/>
  <c r="D65" i="87"/>
  <c r="M64" i="87"/>
  <c r="L64" i="87"/>
  <c r="F64" i="87"/>
  <c r="D64" i="87"/>
  <c r="L63" i="87"/>
  <c r="M63" i="87" s="1"/>
  <c r="F63" i="87"/>
  <c r="D63" i="87"/>
  <c r="M62" i="87"/>
  <c r="L62" i="87"/>
  <c r="F62" i="87"/>
  <c r="D62" i="87"/>
  <c r="L61" i="87"/>
  <c r="M61" i="87" s="1"/>
  <c r="F61" i="87"/>
  <c r="D61" i="87"/>
  <c r="M60" i="87"/>
  <c r="N60" i="87" s="1"/>
  <c r="N61" i="87" s="1"/>
  <c r="N62" i="87" s="1"/>
  <c r="N63" i="87" s="1"/>
  <c r="N64" i="87" s="1"/>
  <c r="N65" i="87" s="1"/>
  <c r="N66" i="87" s="1"/>
  <c r="L60" i="87"/>
  <c r="M52" i="87"/>
  <c r="L52" i="87"/>
  <c r="F52" i="87"/>
  <c r="D52" i="87"/>
  <c r="L51" i="87"/>
  <c r="M51" i="87" s="1"/>
  <c r="F51" i="87"/>
  <c r="D51" i="87"/>
  <c r="M50" i="87"/>
  <c r="L50" i="87"/>
  <c r="F50" i="87"/>
  <c r="D50" i="87"/>
  <c r="L49" i="87"/>
  <c r="M49" i="87" s="1"/>
  <c r="F49" i="87"/>
  <c r="D49" i="87"/>
  <c r="M48" i="87"/>
  <c r="L48" i="87"/>
  <c r="F48" i="87"/>
  <c r="D48" i="87"/>
  <c r="L47" i="87"/>
  <c r="M47" i="87" s="1"/>
  <c r="N47" i="87" s="1"/>
  <c r="N48" i="87" s="1"/>
  <c r="N49" i="87" s="1"/>
  <c r="N50" i="87" s="1"/>
  <c r="N51" i="87" s="1"/>
  <c r="N52" i="87" s="1"/>
  <c r="N53" i="87" s="1"/>
  <c r="L39" i="87"/>
  <c r="M39" i="87" s="1"/>
  <c r="F39" i="87"/>
  <c r="D39" i="87"/>
  <c r="M38" i="87"/>
  <c r="L38" i="87"/>
  <c r="F38" i="87"/>
  <c r="D38" i="87"/>
  <c r="L37" i="87"/>
  <c r="M37" i="87" s="1"/>
  <c r="F37" i="87"/>
  <c r="D37" i="87"/>
  <c r="M36" i="87"/>
  <c r="L36" i="87"/>
  <c r="F36" i="87"/>
  <c r="D36" i="87"/>
  <c r="L35" i="87"/>
  <c r="M35" i="87" s="1"/>
  <c r="F35" i="87"/>
  <c r="D35" i="87"/>
  <c r="M34" i="87"/>
  <c r="N34" i="87" s="1"/>
  <c r="N35" i="87" s="1"/>
  <c r="N36" i="87" s="1"/>
  <c r="L34" i="87"/>
  <c r="M26" i="87"/>
  <c r="L26" i="87"/>
  <c r="F26" i="87"/>
  <c r="D26" i="87"/>
  <c r="L25" i="87"/>
  <c r="M25" i="87" s="1"/>
  <c r="F25" i="87"/>
  <c r="D25" i="87"/>
  <c r="M24" i="87"/>
  <c r="L24" i="87"/>
  <c r="F24" i="87"/>
  <c r="D24" i="87"/>
  <c r="L23" i="87"/>
  <c r="M23" i="87" s="1"/>
  <c r="F23" i="87"/>
  <c r="D23" i="87"/>
  <c r="M22" i="87"/>
  <c r="L22" i="87"/>
  <c r="F22" i="87"/>
  <c r="D22" i="87"/>
  <c r="L21" i="87"/>
  <c r="M21" i="87" s="1"/>
  <c r="N21" i="87" s="1"/>
  <c r="N22" i="87" s="1"/>
  <c r="N23" i="87" s="1"/>
  <c r="N24" i="87" s="1"/>
  <c r="L13" i="87"/>
  <c r="M13" i="87" s="1"/>
  <c r="F13" i="87"/>
  <c r="D13" i="87"/>
  <c r="M12" i="87"/>
  <c r="L12" i="87"/>
  <c r="F12" i="87"/>
  <c r="D12" i="87"/>
  <c r="L11" i="87"/>
  <c r="M11" i="87" s="1"/>
  <c r="F11" i="87"/>
  <c r="D11" i="87"/>
  <c r="M10" i="87"/>
  <c r="L10" i="87"/>
  <c r="F10" i="87"/>
  <c r="D10" i="87"/>
  <c r="P9" i="87"/>
  <c r="M9" i="87"/>
  <c r="L9" i="87"/>
  <c r="F9" i="87"/>
  <c r="D9" i="87"/>
  <c r="P8" i="87"/>
  <c r="M8" i="87"/>
  <c r="N8" i="87" s="1"/>
  <c r="N9" i="87" s="1"/>
  <c r="N10" i="87" s="1"/>
  <c r="L8" i="87"/>
  <c r="P7" i="87"/>
  <c r="P6" i="87"/>
  <c r="P5" i="87"/>
  <c r="P4" i="87"/>
  <c r="M2" i="87"/>
  <c r="F2" i="87"/>
  <c r="N11" i="98" l="1"/>
  <c r="N12" i="98" s="1"/>
  <c r="N13" i="98" s="1"/>
  <c r="N14" i="98" s="1"/>
  <c r="N15" i="98" s="1"/>
  <c r="N23" i="98"/>
  <c r="N24" i="98" s="1"/>
  <c r="N25" i="98" s="1"/>
  <c r="N26" i="98" s="1"/>
  <c r="N27" i="98" s="1"/>
  <c r="N28" i="98" s="1"/>
  <c r="N29" i="98" s="1"/>
  <c r="N94" i="98"/>
  <c r="N95" i="98" s="1"/>
  <c r="N96" i="98" s="1"/>
  <c r="N97" i="98" s="1"/>
  <c r="N98" i="98" s="1"/>
  <c r="N99" i="98" s="1"/>
  <c r="N122" i="98"/>
  <c r="N123" i="98" s="1"/>
  <c r="N124" i="98" s="1"/>
  <c r="N125" i="98" s="1"/>
  <c r="N126" i="98" s="1"/>
  <c r="N127" i="98" s="1"/>
  <c r="N51" i="98"/>
  <c r="N52" i="98" s="1"/>
  <c r="N53" i="98" s="1"/>
  <c r="N54" i="98" s="1"/>
  <c r="N55" i="98" s="1"/>
  <c r="N56" i="98" s="1"/>
  <c r="N57" i="98" s="1"/>
  <c r="N39" i="98"/>
  <c r="N40" i="98" s="1"/>
  <c r="N41" i="98" s="1"/>
  <c r="N42" i="98" s="1"/>
  <c r="N43" i="98" s="1"/>
  <c r="N138" i="98"/>
  <c r="N139" i="98" s="1"/>
  <c r="N140" i="98" s="1"/>
  <c r="N141" i="98" s="1"/>
  <c r="N151" i="98"/>
  <c r="N152" i="98" s="1"/>
  <c r="N153" i="98" s="1"/>
  <c r="N154" i="98" s="1"/>
  <c r="N155" i="98" s="1"/>
  <c r="N38" i="97"/>
  <c r="N39" i="97" s="1"/>
  <c r="N40" i="97" s="1"/>
  <c r="N41" i="97" s="1"/>
  <c r="N42" i="97" s="1"/>
  <c r="N43" i="97" s="1"/>
  <c r="N82" i="97"/>
  <c r="N83" i="97" s="1"/>
  <c r="N84" i="97" s="1"/>
  <c r="N85" i="97" s="1"/>
  <c r="N95" i="97"/>
  <c r="N96" i="97" s="1"/>
  <c r="N97" i="97" s="1"/>
  <c r="N98" i="97" s="1"/>
  <c r="N99" i="97" s="1"/>
  <c r="N138" i="97"/>
  <c r="N139" i="97" s="1"/>
  <c r="N140" i="97" s="1"/>
  <c r="N141" i="97" s="1"/>
  <c r="N151" i="97"/>
  <c r="N152" i="97" s="1"/>
  <c r="N153" i="97" s="1"/>
  <c r="N154" i="97" s="1"/>
  <c r="N155" i="97" s="1"/>
  <c r="N24" i="97"/>
  <c r="N25" i="97" s="1"/>
  <c r="N26" i="97" s="1"/>
  <c r="N27" i="97" s="1"/>
  <c r="N28" i="97" s="1"/>
  <c r="N29" i="97" s="1"/>
  <c r="N52" i="97"/>
  <c r="N53" i="97" s="1"/>
  <c r="N54" i="97" s="1"/>
  <c r="N55" i="97" s="1"/>
  <c r="N56" i="97" s="1"/>
  <c r="N57" i="97" s="1"/>
  <c r="N107" i="96"/>
  <c r="N108" i="96" s="1"/>
  <c r="N109" i="96" s="1"/>
  <c r="N110" i="96" s="1"/>
  <c r="N111" i="96" s="1"/>
  <c r="N112" i="96" s="1"/>
  <c r="N113" i="96" s="1"/>
  <c r="N23" i="96"/>
  <c r="N24" i="96" s="1"/>
  <c r="N25" i="96" s="1"/>
  <c r="N26" i="96" s="1"/>
  <c r="N27" i="96" s="1"/>
  <c r="N28" i="96" s="1"/>
  <c r="N29" i="96" s="1"/>
  <c r="N122" i="96"/>
  <c r="N123" i="96" s="1"/>
  <c r="N124" i="96" s="1"/>
  <c r="N125" i="96" s="1"/>
  <c r="N126" i="96" s="1"/>
  <c r="N127" i="96" s="1"/>
  <c r="N95" i="96"/>
  <c r="N96" i="96" s="1"/>
  <c r="N97" i="96" s="1"/>
  <c r="N98" i="96" s="1"/>
  <c r="N99" i="96" s="1"/>
  <c r="N136" i="96"/>
  <c r="N137" i="96" s="1"/>
  <c r="N138" i="96" s="1"/>
  <c r="N139" i="96" s="1"/>
  <c r="N140" i="96" s="1"/>
  <c r="N141" i="96" s="1"/>
  <c r="N151" i="96"/>
  <c r="N152" i="96" s="1"/>
  <c r="N153" i="96" s="1"/>
  <c r="N154" i="96" s="1"/>
  <c r="N155" i="96" s="1"/>
  <c r="N12" i="95"/>
  <c r="N13" i="95" s="1"/>
  <c r="N14" i="95" s="1"/>
  <c r="N15" i="95" s="1"/>
  <c r="N38" i="95"/>
  <c r="N39" i="95" s="1"/>
  <c r="N40" i="95" s="1"/>
  <c r="N41" i="95" s="1"/>
  <c r="N42" i="95" s="1"/>
  <c r="N43" i="95" s="1"/>
  <c r="N66" i="95"/>
  <c r="N67" i="95" s="1"/>
  <c r="N68" i="95" s="1"/>
  <c r="N69" i="95" s="1"/>
  <c r="N70" i="95" s="1"/>
  <c r="N71" i="95" s="1"/>
  <c r="N94" i="95"/>
  <c r="N95" i="95" s="1"/>
  <c r="N96" i="95" s="1"/>
  <c r="N97" i="95" s="1"/>
  <c r="N98" i="95" s="1"/>
  <c r="N99" i="95" s="1"/>
  <c r="N122" i="95"/>
  <c r="N123" i="95" s="1"/>
  <c r="N124" i="95" s="1"/>
  <c r="N125" i="95" s="1"/>
  <c r="N126" i="95" s="1"/>
  <c r="N127" i="95" s="1"/>
  <c r="N150" i="95"/>
  <c r="N151" i="95" s="1"/>
  <c r="N152" i="95" s="1"/>
  <c r="N153" i="95" s="1"/>
  <c r="N154" i="95" s="1"/>
  <c r="N155" i="95" s="1"/>
  <c r="N51" i="94"/>
  <c r="N52" i="94" s="1"/>
  <c r="N53" i="94" s="1"/>
  <c r="N54" i="94" s="1"/>
  <c r="N55" i="94" s="1"/>
  <c r="N56" i="94" s="1"/>
  <c r="N57" i="94" s="1"/>
  <c r="N66" i="94"/>
  <c r="N67" i="94" s="1"/>
  <c r="N68" i="94" s="1"/>
  <c r="N69" i="94" s="1"/>
  <c r="N70" i="94" s="1"/>
  <c r="N71" i="94" s="1"/>
  <c r="N107" i="94"/>
  <c r="N108" i="94" s="1"/>
  <c r="N109" i="94" s="1"/>
  <c r="N110" i="94" s="1"/>
  <c r="N111" i="94" s="1"/>
  <c r="N112" i="94" s="1"/>
  <c r="N113" i="94" s="1"/>
  <c r="N122" i="94"/>
  <c r="N123" i="94" s="1"/>
  <c r="N124" i="94" s="1"/>
  <c r="N125" i="94" s="1"/>
  <c r="N126" i="94" s="1"/>
  <c r="N127" i="94" s="1"/>
  <c r="N10" i="94"/>
  <c r="N11" i="94" s="1"/>
  <c r="N12" i="94" s="1"/>
  <c r="N13" i="94" s="1"/>
  <c r="N14" i="94" s="1"/>
  <c r="N15" i="94" s="1"/>
  <c r="N27" i="94"/>
  <c r="N28" i="94" s="1"/>
  <c r="N29" i="94" s="1"/>
  <c r="N42" i="94"/>
  <c r="N43" i="94" s="1"/>
  <c r="N83" i="94"/>
  <c r="N84" i="94" s="1"/>
  <c r="N85" i="94" s="1"/>
  <c r="N98" i="94"/>
  <c r="N99" i="94" s="1"/>
  <c r="N139" i="94"/>
  <c r="N140" i="94" s="1"/>
  <c r="N141" i="94" s="1"/>
  <c r="N152" i="94"/>
  <c r="N153" i="94" s="1"/>
  <c r="N154" i="94" s="1"/>
  <c r="N155" i="94" s="1"/>
  <c r="N54" i="93"/>
  <c r="N55" i="93" s="1"/>
  <c r="N56" i="93" s="1"/>
  <c r="N57" i="93" s="1"/>
  <c r="N122" i="93"/>
  <c r="N123" i="93" s="1"/>
  <c r="N124" i="93" s="1"/>
  <c r="N125" i="93" s="1"/>
  <c r="N126" i="93" s="1"/>
  <c r="N127" i="93" s="1"/>
  <c r="N42" i="93"/>
  <c r="N43" i="93" s="1"/>
  <c r="N152" i="93"/>
  <c r="N153" i="93" s="1"/>
  <c r="N154" i="93" s="1"/>
  <c r="N155" i="93" s="1"/>
  <c r="N10" i="93"/>
  <c r="N11" i="93" s="1"/>
  <c r="N12" i="93" s="1"/>
  <c r="N13" i="93" s="1"/>
  <c r="N14" i="93" s="1"/>
  <c r="N15" i="93" s="1"/>
  <c r="N12" i="92"/>
  <c r="N13" i="92" s="1"/>
  <c r="N14" i="92" s="1"/>
  <c r="N15" i="92" s="1"/>
  <c r="N40" i="92"/>
  <c r="N41" i="92" s="1"/>
  <c r="N42" i="92" s="1"/>
  <c r="N43" i="92" s="1"/>
  <c r="N68" i="92"/>
  <c r="N69" i="92" s="1"/>
  <c r="N70" i="92" s="1"/>
  <c r="N71" i="92" s="1"/>
  <c r="N96" i="92"/>
  <c r="N97" i="92" s="1"/>
  <c r="N98" i="92" s="1"/>
  <c r="N99" i="92" s="1"/>
  <c r="N124" i="92"/>
  <c r="N125" i="92" s="1"/>
  <c r="N126" i="92" s="1"/>
  <c r="N127" i="92" s="1"/>
  <c r="N152" i="92"/>
  <c r="N153" i="92" s="1"/>
  <c r="N154" i="92" s="1"/>
  <c r="N155" i="92" s="1"/>
  <c r="N14" i="91"/>
  <c r="N15" i="91" s="1"/>
  <c r="N66" i="91"/>
  <c r="N67" i="91" s="1"/>
  <c r="N68" i="91" s="1"/>
  <c r="N69" i="91" s="1"/>
  <c r="N70" i="91" s="1"/>
  <c r="N71" i="91" s="1"/>
  <c r="N23" i="91"/>
  <c r="N24" i="91" s="1"/>
  <c r="N25" i="91" s="1"/>
  <c r="N26" i="91" s="1"/>
  <c r="N27" i="91" s="1"/>
  <c r="N28" i="91" s="1"/>
  <c r="N29" i="91" s="1"/>
  <c r="N38" i="91"/>
  <c r="N39" i="91" s="1"/>
  <c r="N40" i="91" s="1"/>
  <c r="N41" i="91" s="1"/>
  <c r="N42" i="91" s="1"/>
  <c r="N43" i="91" s="1"/>
  <c r="N94" i="91"/>
  <c r="N95" i="91" s="1"/>
  <c r="N96" i="91" s="1"/>
  <c r="N97" i="91" s="1"/>
  <c r="N98" i="91" s="1"/>
  <c r="N99" i="91" s="1"/>
  <c r="N122" i="91"/>
  <c r="N123" i="91" s="1"/>
  <c r="N124" i="91" s="1"/>
  <c r="N125" i="91" s="1"/>
  <c r="N126" i="91" s="1"/>
  <c r="N127" i="91" s="1"/>
  <c r="N150" i="91"/>
  <c r="N151" i="91" s="1"/>
  <c r="N152" i="91" s="1"/>
  <c r="N153" i="91" s="1"/>
  <c r="N154" i="91" s="1"/>
  <c r="N155" i="91" s="1"/>
  <c r="N54" i="91"/>
  <c r="N55" i="91" s="1"/>
  <c r="N56" i="91" s="1"/>
  <c r="N57" i="91" s="1"/>
  <c r="N14" i="90"/>
  <c r="N15" i="90" s="1"/>
  <c r="N23" i="90"/>
  <c r="N24" i="90" s="1"/>
  <c r="N25" i="90" s="1"/>
  <c r="N26" i="90" s="1"/>
  <c r="N27" i="90" s="1"/>
  <c r="N28" i="90" s="1"/>
  <c r="N29" i="90" s="1"/>
  <c r="N38" i="90"/>
  <c r="N39" i="90" s="1"/>
  <c r="N40" i="90" s="1"/>
  <c r="N41" i="90" s="1"/>
  <c r="N42" i="90" s="1"/>
  <c r="N43" i="90" s="1"/>
  <c r="N66" i="90"/>
  <c r="N67" i="90" s="1"/>
  <c r="N68" i="90" s="1"/>
  <c r="N69" i="90" s="1"/>
  <c r="N70" i="90" s="1"/>
  <c r="N71" i="90" s="1"/>
  <c r="N110" i="90"/>
  <c r="N111" i="90" s="1"/>
  <c r="N112" i="90" s="1"/>
  <c r="N113" i="90" s="1"/>
  <c r="N135" i="90"/>
  <c r="N136" i="90" s="1"/>
  <c r="N137" i="90" s="1"/>
  <c r="N138" i="90" s="1"/>
  <c r="N139" i="90" s="1"/>
  <c r="N140" i="90" s="1"/>
  <c r="N141" i="90" s="1"/>
  <c r="N150" i="90"/>
  <c r="N151" i="90" s="1"/>
  <c r="N152" i="90" s="1"/>
  <c r="N153" i="90" s="1"/>
  <c r="N154" i="90" s="1"/>
  <c r="N155" i="90" s="1"/>
  <c r="N151" i="89"/>
  <c r="N152" i="89" s="1"/>
  <c r="N153" i="89" s="1"/>
  <c r="N154" i="89" s="1"/>
  <c r="N155" i="89" s="1"/>
  <c r="N138" i="89"/>
  <c r="N139" i="89" s="1"/>
  <c r="N140" i="89" s="1"/>
  <c r="N141" i="89" s="1"/>
  <c r="N126" i="89"/>
  <c r="N127" i="89" s="1"/>
  <c r="N108" i="89"/>
  <c r="N109" i="89" s="1"/>
  <c r="N110" i="89" s="1"/>
  <c r="N111" i="89" s="1"/>
  <c r="N112" i="89" s="1"/>
  <c r="N113" i="89" s="1"/>
  <c r="N95" i="89"/>
  <c r="N96" i="89" s="1"/>
  <c r="N97" i="89" s="1"/>
  <c r="N98" i="89" s="1"/>
  <c r="N99" i="89" s="1"/>
  <c r="N82" i="89"/>
  <c r="N83" i="89" s="1"/>
  <c r="N84" i="89" s="1"/>
  <c r="N85" i="89" s="1"/>
  <c r="N66" i="89"/>
  <c r="N67" i="89" s="1"/>
  <c r="N68" i="89" s="1"/>
  <c r="N69" i="89" s="1"/>
  <c r="N70" i="89" s="1"/>
  <c r="N71" i="89" s="1"/>
  <c r="N54" i="89"/>
  <c r="N55" i="89" s="1"/>
  <c r="N56" i="89" s="1"/>
  <c r="N57" i="89" s="1"/>
  <c r="N40" i="89"/>
  <c r="N41" i="89" s="1"/>
  <c r="N42" i="89" s="1"/>
  <c r="N43" i="89" s="1"/>
  <c r="N26" i="89"/>
  <c r="N27" i="89" s="1"/>
  <c r="N28" i="89" s="1"/>
  <c r="N29" i="89" s="1"/>
  <c r="N10" i="89"/>
  <c r="N11" i="88"/>
  <c r="N12" i="88" s="1"/>
  <c r="N13" i="88" s="1"/>
  <c r="N14" i="88" s="1"/>
  <c r="N37" i="88"/>
  <c r="N38" i="88" s="1"/>
  <c r="N39" i="88" s="1"/>
  <c r="N40" i="88" s="1"/>
  <c r="N89" i="88"/>
  <c r="N90" i="88" s="1"/>
  <c r="N91" i="88" s="1"/>
  <c r="N92" i="88" s="1"/>
  <c r="N129" i="88"/>
  <c r="N130" i="88" s="1"/>
  <c r="N131" i="88" s="1"/>
  <c r="N139" i="88"/>
  <c r="N140" i="88" s="1"/>
  <c r="N141" i="88" s="1"/>
  <c r="N142" i="88" s="1"/>
  <c r="N143" i="88" s="1"/>
  <c r="N144" i="88" s="1"/>
  <c r="N25" i="88"/>
  <c r="N26" i="88" s="1"/>
  <c r="N27" i="88" s="1"/>
  <c r="N77" i="88"/>
  <c r="N78" i="88" s="1"/>
  <c r="N79" i="88" s="1"/>
  <c r="N11" i="87"/>
  <c r="N12" i="87" s="1"/>
  <c r="N13" i="87" s="1"/>
  <c r="N14" i="87" s="1"/>
  <c r="N37" i="87"/>
  <c r="N38" i="87" s="1"/>
  <c r="N39" i="87" s="1"/>
  <c r="N40" i="87" s="1"/>
  <c r="N129" i="87"/>
  <c r="N130" i="87" s="1"/>
  <c r="N131" i="87" s="1"/>
  <c r="N139" i="87"/>
  <c r="N140" i="87" s="1"/>
  <c r="N141" i="87" s="1"/>
  <c r="N142" i="87" s="1"/>
  <c r="N143" i="87" s="1"/>
  <c r="N144" i="87" s="1"/>
  <c r="N25" i="87"/>
  <c r="N26" i="87" s="1"/>
  <c r="N27" i="87" s="1"/>
  <c r="N77" i="87"/>
  <c r="N78" i="87" s="1"/>
  <c r="N79" i="87" s="1"/>
  <c r="N89" i="87"/>
  <c r="N90" i="87" s="1"/>
  <c r="N91" i="87" s="1"/>
  <c r="N92" i="87" s="1"/>
  <c r="N11" i="89" l="1"/>
  <c r="N14" i="89" s="1"/>
  <c r="N15" i="89" s="1"/>
  <c r="L143" i="86" l="1"/>
  <c r="M143" i="86" s="1"/>
  <c r="F143" i="86"/>
  <c r="D143" i="86"/>
  <c r="M142" i="86"/>
  <c r="L142" i="86"/>
  <c r="F142" i="86"/>
  <c r="D142" i="86"/>
  <c r="L141" i="86"/>
  <c r="M141" i="86" s="1"/>
  <c r="F141" i="86"/>
  <c r="D141" i="86"/>
  <c r="M140" i="86"/>
  <c r="L140" i="86"/>
  <c r="F140" i="86"/>
  <c r="D140" i="86"/>
  <c r="L139" i="86"/>
  <c r="M139" i="86" s="1"/>
  <c r="F139" i="86"/>
  <c r="D139" i="86"/>
  <c r="M138" i="86"/>
  <c r="N138" i="86" s="1"/>
  <c r="L138" i="86"/>
  <c r="M130" i="86"/>
  <c r="L130" i="86"/>
  <c r="F130" i="86"/>
  <c r="D130" i="86"/>
  <c r="M129" i="86"/>
  <c r="L129" i="86"/>
  <c r="F129" i="86"/>
  <c r="D129" i="86"/>
  <c r="M128" i="86"/>
  <c r="L128" i="86"/>
  <c r="F128" i="86"/>
  <c r="D128" i="86"/>
  <c r="L127" i="86"/>
  <c r="M127" i="86" s="1"/>
  <c r="F127" i="86"/>
  <c r="D127" i="86"/>
  <c r="M126" i="86"/>
  <c r="L126" i="86"/>
  <c r="F126" i="86"/>
  <c r="D126" i="86"/>
  <c r="N125" i="86"/>
  <c r="N126" i="86" s="1"/>
  <c r="M125" i="86"/>
  <c r="L125" i="86"/>
  <c r="M117" i="86"/>
  <c r="L117" i="86"/>
  <c r="F117" i="86"/>
  <c r="D117" i="86"/>
  <c r="M116" i="86"/>
  <c r="L116" i="86"/>
  <c r="F116" i="86"/>
  <c r="D116" i="86"/>
  <c r="L115" i="86"/>
  <c r="M115" i="86" s="1"/>
  <c r="F115" i="86"/>
  <c r="D115" i="86"/>
  <c r="M114" i="86"/>
  <c r="L114" i="86"/>
  <c r="F114" i="86"/>
  <c r="D114" i="86"/>
  <c r="M113" i="86"/>
  <c r="L113" i="86"/>
  <c r="F113" i="86"/>
  <c r="D113" i="86"/>
  <c r="L112" i="86"/>
  <c r="M112" i="86" s="1"/>
  <c r="N112" i="86" s="1"/>
  <c r="N113" i="86" s="1"/>
  <c r="N114" i="86" s="1"/>
  <c r="N115" i="86" s="1"/>
  <c r="N116" i="86" s="1"/>
  <c r="N117" i="86" s="1"/>
  <c r="N118" i="86" s="1"/>
  <c r="L104" i="86"/>
  <c r="M104" i="86" s="1"/>
  <c r="F104" i="86"/>
  <c r="D104" i="86"/>
  <c r="L103" i="86"/>
  <c r="M103" i="86" s="1"/>
  <c r="F103" i="86"/>
  <c r="D103" i="86"/>
  <c r="M102" i="86"/>
  <c r="L102" i="86"/>
  <c r="F102" i="86"/>
  <c r="D102" i="86"/>
  <c r="M101" i="86"/>
  <c r="L101" i="86"/>
  <c r="F101" i="86"/>
  <c r="D101" i="86"/>
  <c r="L100" i="86"/>
  <c r="M100" i="86" s="1"/>
  <c r="F100" i="86"/>
  <c r="D100" i="86"/>
  <c r="L99" i="86"/>
  <c r="M99" i="86" s="1"/>
  <c r="N99" i="86" s="1"/>
  <c r="L91" i="86"/>
  <c r="M91" i="86" s="1"/>
  <c r="F91" i="86"/>
  <c r="D91" i="86"/>
  <c r="M90" i="86"/>
  <c r="L90" i="86"/>
  <c r="F90" i="86"/>
  <c r="D90" i="86"/>
  <c r="M89" i="86"/>
  <c r="L89" i="86"/>
  <c r="F89" i="86"/>
  <c r="D89" i="86"/>
  <c r="L88" i="86"/>
  <c r="M88" i="86" s="1"/>
  <c r="F88" i="86"/>
  <c r="D88" i="86"/>
  <c r="L87" i="86"/>
  <c r="M87" i="86" s="1"/>
  <c r="F87" i="86"/>
  <c r="D87" i="86"/>
  <c r="M86" i="86"/>
  <c r="N86" i="86" s="1"/>
  <c r="N87" i="86" s="1"/>
  <c r="N88" i="86" s="1"/>
  <c r="N89" i="86" s="1"/>
  <c r="N90" i="86" s="1"/>
  <c r="L86" i="86"/>
  <c r="M78" i="86"/>
  <c r="L78" i="86"/>
  <c r="F78" i="86"/>
  <c r="D78" i="86"/>
  <c r="M77" i="86"/>
  <c r="L77" i="86"/>
  <c r="F77" i="86"/>
  <c r="D77" i="86"/>
  <c r="L76" i="86"/>
  <c r="M76" i="86" s="1"/>
  <c r="F76" i="86"/>
  <c r="D76" i="86"/>
  <c r="L75" i="86"/>
  <c r="M75" i="86" s="1"/>
  <c r="F75" i="86"/>
  <c r="D75" i="86"/>
  <c r="M74" i="86"/>
  <c r="L74" i="86"/>
  <c r="F74" i="86"/>
  <c r="D74" i="86"/>
  <c r="N73" i="86"/>
  <c r="N74" i="86" s="1"/>
  <c r="N75" i="86" s="1"/>
  <c r="N76" i="86" s="1"/>
  <c r="N77" i="86" s="1"/>
  <c r="N78" i="86" s="1"/>
  <c r="N79" i="86" s="1"/>
  <c r="M73" i="86"/>
  <c r="L73" i="86"/>
  <c r="M65" i="86"/>
  <c r="L65" i="86"/>
  <c r="F65" i="86"/>
  <c r="D65" i="86"/>
  <c r="L64" i="86"/>
  <c r="M64" i="86" s="1"/>
  <c r="F64" i="86"/>
  <c r="D64" i="86"/>
  <c r="L63" i="86"/>
  <c r="M63" i="86" s="1"/>
  <c r="F63" i="86"/>
  <c r="D63" i="86"/>
  <c r="M62" i="86"/>
  <c r="L62" i="86"/>
  <c r="F62" i="86"/>
  <c r="D62" i="86"/>
  <c r="M61" i="86"/>
  <c r="L61" i="86"/>
  <c r="F61" i="86"/>
  <c r="D61" i="86"/>
  <c r="L60" i="86"/>
  <c r="M60" i="86" s="1"/>
  <c r="N60" i="86" s="1"/>
  <c r="N61" i="86" s="1"/>
  <c r="N62" i="86" s="1"/>
  <c r="L52" i="86"/>
  <c r="M52" i="86" s="1"/>
  <c r="F52" i="86"/>
  <c r="D52" i="86"/>
  <c r="L51" i="86"/>
  <c r="M51" i="86" s="1"/>
  <c r="F51" i="86"/>
  <c r="D51" i="86"/>
  <c r="M50" i="86"/>
  <c r="L50" i="86"/>
  <c r="F50" i="86"/>
  <c r="D50" i="86"/>
  <c r="M49" i="86"/>
  <c r="L49" i="86"/>
  <c r="F49" i="86"/>
  <c r="D49" i="86"/>
  <c r="L48" i="86"/>
  <c r="M48" i="86" s="1"/>
  <c r="F48" i="86"/>
  <c r="D48" i="86"/>
  <c r="L47" i="86"/>
  <c r="M47" i="86" s="1"/>
  <c r="N47" i="86" s="1"/>
  <c r="N48" i="86" s="1"/>
  <c r="N49" i="86" s="1"/>
  <c r="N50" i="86" s="1"/>
  <c r="N51" i="86" s="1"/>
  <c r="N52" i="86" s="1"/>
  <c r="N53" i="86" s="1"/>
  <c r="L39" i="86"/>
  <c r="M39" i="86" s="1"/>
  <c r="F39" i="86"/>
  <c r="D39" i="86"/>
  <c r="M38" i="86"/>
  <c r="L38" i="86"/>
  <c r="F38" i="86"/>
  <c r="D38" i="86"/>
  <c r="M37" i="86"/>
  <c r="L37" i="86"/>
  <c r="F37" i="86"/>
  <c r="D37" i="86"/>
  <c r="L36" i="86"/>
  <c r="M36" i="86" s="1"/>
  <c r="F36" i="86"/>
  <c r="D36" i="86"/>
  <c r="L35" i="86"/>
  <c r="M35" i="86" s="1"/>
  <c r="F35" i="86"/>
  <c r="D35" i="86"/>
  <c r="M34" i="86"/>
  <c r="N34" i="86" s="1"/>
  <c r="L34" i="86"/>
  <c r="M26" i="86"/>
  <c r="L26" i="86"/>
  <c r="F26" i="86"/>
  <c r="D26" i="86"/>
  <c r="M25" i="86"/>
  <c r="L25" i="86"/>
  <c r="F25" i="86"/>
  <c r="D25" i="86"/>
  <c r="L24" i="86"/>
  <c r="M24" i="86" s="1"/>
  <c r="F24" i="86"/>
  <c r="D24" i="86"/>
  <c r="L23" i="86"/>
  <c r="M23" i="86" s="1"/>
  <c r="F23" i="86"/>
  <c r="D23" i="86"/>
  <c r="M22" i="86"/>
  <c r="L22" i="86"/>
  <c r="F22" i="86"/>
  <c r="D22" i="86"/>
  <c r="N21" i="86"/>
  <c r="N22" i="86" s="1"/>
  <c r="M21" i="86"/>
  <c r="L21" i="86"/>
  <c r="M13" i="86"/>
  <c r="L13" i="86"/>
  <c r="F13" i="86"/>
  <c r="D13" i="86"/>
  <c r="L12" i="86"/>
  <c r="M12" i="86" s="1"/>
  <c r="F12" i="86"/>
  <c r="D12" i="86"/>
  <c r="L11" i="86"/>
  <c r="M11" i="86" s="1"/>
  <c r="F11" i="86"/>
  <c r="D11" i="86"/>
  <c r="M10" i="86"/>
  <c r="L10" i="86"/>
  <c r="F10" i="86"/>
  <c r="D10" i="86"/>
  <c r="P9" i="86"/>
  <c r="M9" i="86"/>
  <c r="L9" i="86"/>
  <c r="F9" i="86"/>
  <c r="D9" i="86"/>
  <c r="P8" i="86"/>
  <c r="M8" i="86"/>
  <c r="N8" i="86" s="1"/>
  <c r="N9" i="86" s="1"/>
  <c r="N10" i="86" s="1"/>
  <c r="L8" i="86"/>
  <c r="P7" i="86"/>
  <c r="P6" i="86"/>
  <c r="P5" i="86"/>
  <c r="P4" i="86"/>
  <c r="M2" i="86"/>
  <c r="F2" i="86"/>
  <c r="L143" i="85"/>
  <c r="M143" i="85" s="1"/>
  <c r="F143" i="85"/>
  <c r="D143" i="85"/>
  <c r="M142" i="85"/>
  <c r="L142" i="85"/>
  <c r="F142" i="85"/>
  <c r="D142" i="85"/>
  <c r="L141" i="85"/>
  <c r="M141" i="85" s="1"/>
  <c r="F141" i="85"/>
  <c r="D141" i="85"/>
  <c r="L140" i="85"/>
  <c r="M140" i="85" s="1"/>
  <c r="F140" i="85"/>
  <c r="D140" i="85"/>
  <c r="L139" i="85"/>
  <c r="M139" i="85" s="1"/>
  <c r="F139" i="85"/>
  <c r="D139" i="85"/>
  <c r="M138" i="85"/>
  <c r="N138" i="85" s="1"/>
  <c r="L138" i="85"/>
  <c r="L130" i="85"/>
  <c r="M130" i="85" s="1"/>
  <c r="F130" i="85"/>
  <c r="D130" i="85"/>
  <c r="L129" i="85"/>
  <c r="M129" i="85" s="1"/>
  <c r="F129" i="85"/>
  <c r="D129" i="85"/>
  <c r="L128" i="85"/>
  <c r="M128" i="85" s="1"/>
  <c r="F128" i="85"/>
  <c r="D128" i="85"/>
  <c r="M127" i="85"/>
  <c r="L127" i="85"/>
  <c r="F127" i="85"/>
  <c r="D127" i="85"/>
  <c r="L126" i="85"/>
  <c r="M126" i="85" s="1"/>
  <c r="F126" i="85"/>
  <c r="D126" i="85"/>
  <c r="L125" i="85"/>
  <c r="M125" i="85" s="1"/>
  <c r="N125" i="85" s="1"/>
  <c r="N126" i="85" s="1"/>
  <c r="N127" i="85" s="1"/>
  <c r="N128" i="85" s="1"/>
  <c r="L117" i="85"/>
  <c r="M117" i="85" s="1"/>
  <c r="F117" i="85"/>
  <c r="D117" i="85"/>
  <c r="M116" i="85"/>
  <c r="L116" i="85"/>
  <c r="F116" i="85"/>
  <c r="D116" i="85"/>
  <c r="L115" i="85"/>
  <c r="M115" i="85" s="1"/>
  <c r="F115" i="85"/>
  <c r="D115" i="85"/>
  <c r="M114" i="85"/>
  <c r="L114" i="85"/>
  <c r="F114" i="85"/>
  <c r="D114" i="85"/>
  <c r="L113" i="85"/>
  <c r="M113" i="85" s="1"/>
  <c r="F113" i="85"/>
  <c r="D113" i="85"/>
  <c r="M112" i="85"/>
  <c r="N112" i="85" s="1"/>
  <c r="L112" i="85"/>
  <c r="L104" i="85"/>
  <c r="M104" i="85" s="1"/>
  <c r="F104" i="85"/>
  <c r="D104" i="85"/>
  <c r="M103" i="85"/>
  <c r="L103" i="85"/>
  <c r="F103" i="85"/>
  <c r="D103" i="85"/>
  <c r="L102" i="85"/>
  <c r="M102" i="85" s="1"/>
  <c r="F102" i="85"/>
  <c r="D102" i="85"/>
  <c r="L101" i="85"/>
  <c r="M101" i="85" s="1"/>
  <c r="F101" i="85"/>
  <c r="D101" i="85"/>
  <c r="L100" i="85"/>
  <c r="M100" i="85" s="1"/>
  <c r="F100" i="85"/>
  <c r="D100" i="85"/>
  <c r="M99" i="85"/>
  <c r="N99" i="85" s="1"/>
  <c r="N100" i="85" s="1"/>
  <c r="N101" i="85" s="1"/>
  <c r="L99" i="85"/>
  <c r="L91" i="85"/>
  <c r="M91" i="85" s="1"/>
  <c r="F91" i="85"/>
  <c r="D91" i="85"/>
  <c r="M90" i="85"/>
  <c r="L90" i="85"/>
  <c r="F90" i="85"/>
  <c r="D90" i="85"/>
  <c r="L89" i="85"/>
  <c r="M89" i="85" s="1"/>
  <c r="F89" i="85"/>
  <c r="D89" i="85"/>
  <c r="L88" i="85"/>
  <c r="M88" i="85" s="1"/>
  <c r="F88" i="85"/>
  <c r="D88" i="85"/>
  <c r="L87" i="85"/>
  <c r="M87" i="85" s="1"/>
  <c r="F87" i="85"/>
  <c r="D87" i="85"/>
  <c r="M86" i="85"/>
  <c r="N86" i="85" s="1"/>
  <c r="N87" i="85" s="1"/>
  <c r="N88" i="85" s="1"/>
  <c r="L86" i="85"/>
  <c r="L78" i="85"/>
  <c r="M78" i="85" s="1"/>
  <c r="F78" i="85"/>
  <c r="D78" i="85"/>
  <c r="M77" i="85"/>
  <c r="L77" i="85"/>
  <c r="F77" i="85"/>
  <c r="D77" i="85"/>
  <c r="M76" i="85"/>
  <c r="L76" i="85"/>
  <c r="F76" i="85"/>
  <c r="D76" i="85"/>
  <c r="L75" i="85"/>
  <c r="M75" i="85" s="1"/>
  <c r="F75" i="85"/>
  <c r="D75" i="85"/>
  <c r="L74" i="85"/>
  <c r="M74" i="85" s="1"/>
  <c r="F74" i="85"/>
  <c r="D74" i="85"/>
  <c r="M73" i="85"/>
  <c r="N73" i="85" s="1"/>
  <c r="L73" i="85"/>
  <c r="L65" i="85"/>
  <c r="M65" i="85" s="1"/>
  <c r="F65" i="85"/>
  <c r="D65" i="85"/>
  <c r="M64" i="85"/>
  <c r="L64" i="85"/>
  <c r="F64" i="85"/>
  <c r="D64" i="85"/>
  <c r="L63" i="85"/>
  <c r="M63" i="85" s="1"/>
  <c r="F63" i="85"/>
  <c r="D63" i="85"/>
  <c r="L62" i="85"/>
  <c r="M62" i="85" s="1"/>
  <c r="F62" i="85"/>
  <c r="D62" i="85"/>
  <c r="L61" i="85"/>
  <c r="M61" i="85" s="1"/>
  <c r="F61" i="85"/>
  <c r="D61" i="85"/>
  <c r="M60" i="85"/>
  <c r="N60" i="85" s="1"/>
  <c r="N61" i="85" s="1"/>
  <c r="N62" i="85" s="1"/>
  <c r="N63" i="85" s="1"/>
  <c r="N64" i="85" s="1"/>
  <c r="N65" i="85" s="1"/>
  <c r="N66" i="85" s="1"/>
  <c r="L60" i="85"/>
  <c r="L52" i="85"/>
  <c r="M52" i="85" s="1"/>
  <c r="F52" i="85"/>
  <c r="D52" i="85"/>
  <c r="M51" i="85"/>
  <c r="L51" i="85"/>
  <c r="F51" i="85"/>
  <c r="D51" i="85"/>
  <c r="L50" i="85"/>
  <c r="M50" i="85" s="1"/>
  <c r="F50" i="85"/>
  <c r="D50" i="85"/>
  <c r="M49" i="85"/>
  <c r="L49" i="85"/>
  <c r="F49" i="85"/>
  <c r="D49" i="85"/>
  <c r="L48" i="85"/>
  <c r="M48" i="85" s="1"/>
  <c r="F48" i="85"/>
  <c r="D48" i="85"/>
  <c r="M47" i="85"/>
  <c r="N47" i="85" s="1"/>
  <c r="L47" i="85"/>
  <c r="L39" i="85"/>
  <c r="M39" i="85" s="1"/>
  <c r="F39" i="85"/>
  <c r="D39" i="85"/>
  <c r="M38" i="85"/>
  <c r="L38" i="85"/>
  <c r="F38" i="85"/>
  <c r="D38" i="85"/>
  <c r="L37" i="85"/>
  <c r="M37" i="85" s="1"/>
  <c r="F37" i="85"/>
  <c r="D37" i="85"/>
  <c r="L36" i="85"/>
  <c r="M36" i="85" s="1"/>
  <c r="F36" i="85"/>
  <c r="D36" i="85"/>
  <c r="L35" i="85"/>
  <c r="M35" i="85" s="1"/>
  <c r="F35" i="85"/>
  <c r="D35" i="85"/>
  <c r="M34" i="85"/>
  <c r="N34" i="85" s="1"/>
  <c r="N35" i="85" s="1"/>
  <c r="N36" i="85" s="1"/>
  <c r="L34" i="85"/>
  <c r="L26" i="85"/>
  <c r="M26" i="85" s="1"/>
  <c r="F26" i="85"/>
  <c r="D26" i="85"/>
  <c r="M25" i="85"/>
  <c r="L25" i="85"/>
  <c r="F25" i="85"/>
  <c r="D25" i="85"/>
  <c r="L24" i="85"/>
  <c r="M24" i="85" s="1"/>
  <c r="F24" i="85"/>
  <c r="D24" i="85"/>
  <c r="L23" i="85"/>
  <c r="M23" i="85" s="1"/>
  <c r="F23" i="85"/>
  <c r="D23" i="85"/>
  <c r="L22" i="85"/>
  <c r="M22" i="85" s="1"/>
  <c r="F22" i="85"/>
  <c r="D22" i="85"/>
  <c r="M21" i="85"/>
  <c r="N21" i="85" s="1"/>
  <c r="N22" i="85" s="1"/>
  <c r="L21" i="85"/>
  <c r="L11" i="85"/>
  <c r="M11" i="85" s="1"/>
  <c r="F11" i="85"/>
  <c r="D11" i="85"/>
  <c r="L13" i="85"/>
  <c r="M13" i="85" s="1"/>
  <c r="F13" i="85"/>
  <c r="D13" i="85"/>
  <c r="M12" i="85"/>
  <c r="L12" i="85"/>
  <c r="F12" i="85"/>
  <c r="D12" i="85"/>
  <c r="L10" i="85"/>
  <c r="M10" i="85" s="1"/>
  <c r="F10" i="85"/>
  <c r="D10" i="85"/>
  <c r="P9" i="85"/>
  <c r="L9" i="85"/>
  <c r="M9" i="85" s="1"/>
  <c r="F9" i="85"/>
  <c r="D9" i="85"/>
  <c r="P8" i="85"/>
  <c r="L8" i="85"/>
  <c r="M8" i="85" s="1"/>
  <c r="N8" i="85" s="1"/>
  <c r="N9" i="85" s="1"/>
  <c r="N10" i="85" s="1"/>
  <c r="N11" i="85" s="1"/>
  <c r="P7" i="85"/>
  <c r="P6" i="85"/>
  <c r="P5" i="85"/>
  <c r="P4" i="85"/>
  <c r="M2" i="85"/>
  <c r="F2" i="85"/>
  <c r="P9" i="83"/>
  <c r="P8" i="83"/>
  <c r="P7" i="83"/>
  <c r="P6" i="83"/>
  <c r="P5" i="83"/>
  <c r="P4" i="83"/>
  <c r="P9" i="84"/>
  <c r="P8" i="84"/>
  <c r="P7" i="84"/>
  <c r="P6" i="84"/>
  <c r="P5" i="84"/>
  <c r="P4" i="84"/>
  <c r="L144" i="84"/>
  <c r="M144" i="84" s="1"/>
  <c r="F144" i="84"/>
  <c r="D144" i="84"/>
  <c r="M143" i="84"/>
  <c r="L143" i="84"/>
  <c r="F143" i="84"/>
  <c r="D143" i="84"/>
  <c r="L142" i="84"/>
  <c r="M142" i="84" s="1"/>
  <c r="F142" i="84"/>
  <c r="D142" i="84"/>
  <c r="L141" i="84"/>
  <c r="M141" i="84" s="1"/>
  <c r="F141" i="84"/>
  <c r="D141" i="84"/>
  <c r="L140" i="84"/>
  <c r="M140" i="84" s="1"/>
  <c r="N140" i="84" s="1"/>
  <c r="L132" i="84"/>
  <c r="M132" i="84" s="1"/>
  <c r="F132" i="84"/>
  <c r="D132" i="84"/>
  <c r="M131" i="84"/>
  <c r="L131" i="84"/>
  <c r="F131" i="84"/>
  <c r="D131" i="84"/>
  <c r="L130" i="84"/>
  <c r="M130" i="84" s="1"/>
  <c r="F130" i="84"/>
  <c r="D130" i="84"/>
  <c r="L129" i="84"/>
  <c r="M129" i="84" s="1"/>
  <c r="F129" i="84"/>
  <c r="D129" i="84"/>
  <c r="L128" i="84"/>
  <c r="M128" i="84" s="1"/>
  <c r="N128" i="84" s="1"/>
  <c r="N129" i="84" s="1"/>
  <c r="N130" i="84" s="1"/>
  <c r="N131" i="84" s="1"/>
  <c r="N132" i="84" s="1"/>
  <c r="N133" i="84" s="1"/>
  <c r="L120" i="84"/>
  <c r="M120" i="84" s="1"/>
  <c r="F120" i="84"/>
  <c r="D120" i="84"/>
  <c r="M119" i="84"/>
  <c r="L119" i="84"/>
  <c r="F119" i="84"/>
  <c r="D119" i="84"/>
  <c r="M118" i="84"/>
  <c r="L118" i="84"/>
  <c r="F118" i="84"/>
  <c r="D118" i="84"/>
  <c r="L117" i="84"/>
  <c r="M117" i="84" s="1"/>
  <c r="F117" i="84"/>
  <c r="D117" i="84"/>
  <c r="L116" i="84"/>
  <c r="M116" i="84" s="1"/>
  <c r="N116" i="84" s="1"/>
  <c r="L108" i="84"/>
  <c r="M108" i="84" s="1"/>
  <c r="F108" i="84"/>
  <c r="D108" i="84"/>
  <c r="M107" i="84"/>
  <c r="L107" i="84"/>
  <c r="F107" i="84"/>
  <c r="D107" i="84"/>
  <c r="M106" i="84"/>
  <c r="L106" i="84"/>
  <c r="F106" i="84"/>
  <c r="D106" i="84"/>
  <c r="L105" i="84"/>
  <c r="M105" i="84" s="1"/>
  <c r="F105" i="84"/>
  <c r="D105" i="84"/>
  <c r="L104" i="84"/>
  <c r="M104" i="84" s="1"/>
  <c r="N104" i="84" s="1"/>
  <c r="L96" i="84"/>
  <c r="M96" i="84" s="1"/>
  <c r="F96" i="84"/>
  <c r="D96" i="84"/>
  <c r="M95" i="84"/>
  <c r="L95" i="84"/>
  <c r="F95" i="84"/>
  <c r="D95" i="84"/>
  <c r="M94" i="84"/>
  <c r="L94" i="84"/>
  <c r="F94" i="84"/>
  <c r="D94" i="84"/>
  <c r="M93" i="84"/>
  <c r="L93" i="84"/>
  <c r="F93" i="84"/>
  <c r="D93" i="84"/>
  <c r="L92" i="84"/>
  <c r="M92" i="84" s="1"/>
  <c r="N92" i="84" s="1"/>
  <c r="N93" i="84" s="1"/>
  <c r="N94" i="84" s="1"/>
  <c r="N95" i="84" s="1"/>
  <c r="N96" i="84" s="1"/>
  <c r="N97" i="84" s="1"/>
  <c r="L84" i="84"/>
  <c r="M84" i="84" s="1"/>
  <c r="F84" i="84"/>
  <c r="D84" i="84"/>
  <c r="M83" i="84"/>
  <c r="L83" i="84"/>
  <c r="F83" i="84"/>
  <c r="D83" i="84"/>
  <c r="M82" i="84"/>
  <c r="L82" i="84"/>
  <c r="F82" i="84"/>
  <c r="D82" i="84"/>
  <c r="M81" i="84"/>
  <c r="L81" i="84"/>
  <c r="F81" i="84"/>
  <c r="D81" i="84"/>
  <c r="L80" i="84"/>
  <c r="M80" i="84" s="1"/>
  <c r="N80" i="84" s="1"/>
  <c r="N81" i="84" s="1"/>
  <c r="N82" i="84" s="1"/>
  <c r="N83" i="84" s="1"/>
  <c r="N84" i="84" s="1"/>
  <c r="N85" i="84" s="1"/>
  <c r="L72" i="84"/>
  <c r="M72" i="84" s="1"/>
  <c r="F72" i="84"/>
  <c r="D72" i="84"/>
  <c r="M71" i="84"/>
  <c r="L71" i="84"/>
  <c r="F71" i="84"/>
  <c r="D71" i="84"/>
  <c r="M70" i="84"/>
  <c r="L70" i="84"/>
  <c r="F70" i="84"/>
  <c r="D70" i="84"/>
  <c r="M69" i="84"/>
  <c r="L69" i="84"/>
  <c r="F69" i="84"/>
  <c r="D69" i="84"/>
  <c r="L68" i="84"/>
  <c r="M68" i="84" s="1"/>
  <c r="N68" i="84" s="1"/>
  <c r="N69" i="84" s="1"/>
  <c r="N70" i="84" s="1"/>
  <c r="N71" i="84" s="1"/>
  <c r="L60" i="84"/>
  <c r="M60" i="84" s="1"/>
  <c r="F60" i="84"/>
  <c r="D60" i="84"/>
  <c r="M59" i="84"/>
  <c r="L59" i="84"/>
  <c r="F59" i="84"/>
  <c r="D59" i="84"/>
  <c r="M58" i="84"/>
  <c r="L58" i="84"/>
  <c r="F58" i="84"/>
  <c r="D58" i="84"/>
  <c r="M57" i="84"/>
  <c r="L57" i="84"/>
  <c r="F57" i="84"/>
  <c r="D57" i="84"/>
  <c r="L56" i="84"/>
  <c r="M56" i="84" s="1"/>
  <c r="N56" i="84" s="1"/>
  <c r="N57" i="84" s="1"/>
  <c r="N58" i="84" s="1"/>
  <c r="N59" i="84" s="1"/>
  <c r="L48" i="84"/>
  <c r="M48" i="84" s="1"/>
  <c r="F48" i="84"/>
  <c r="D48" i="84"/>
  <c r="M47" i="84"/>
  <c r="L47" i="84"/>
  <c r="F47" i="84"/>
  <c r="D47" i="84"/>
  <c r="M46" i="84"/>
  <c r="L46" i="84"/>
  <c r="F46" i="84"/>
  <c r="D46" i="84"/>
  <c r="M45" i="84"/>
  <c r="L45" i="84"/>
  <c r="F45" i="84"/>
  <c r="D45" i="84"/>
  <c r="L44" i="84"/>
  <c r="M44" i="84" s="1"/>
  <c r="N44" i="84" s="1"/>
  <c r="N45" i="84" s="1"/>
  <c r="N46" i="84" s="1"/>
  <c r="N47" i="84" s="1"/>
  <c r="L36" i="84"/>
  <c r="M36" i="84" s="1"/>
  <c r="F36" i="84"/>
  <c r="D36" i="84"/>
  <c r="M35" i="84"/>
  <c r="L35" i="84"/>
  <c r="F35" i="84"/>
  <c r="D35" i="84"/>
  <c r="M34" i="84"/>
  <c r="L34" i="84"/>
  <c r="F34" i="84"/>
  <c r="D34" i="84"/>
  <c r="M33" i="84"/>
  <c r="L33" i="84"/>
  <c r="F33" i="84"/>
  <c r="D33" i="84"/>
  <c r="L32" i="84"/>
  <c r="M32" i="84" s="1"/>
  <c r="N32" i="84" s="1"/>
  <c r="N33" i="84" s="1"/>
  <c r="N34" i="84" s="1"/>
  <c r="N35" i="84" s="1"/>
  <c r="L24" i="84"/>
  <c r="M24" i="84" s="1"/>
  <c r="F24" i="84"/>
  <c r="D24" i="84"/>
  <c r="M23" i="84"/>
  <c r="L23" i="84"/>
  <c r="F23" i="84"/>
  <c r="D23" i="84"/>
  <c r="M22" i="84"/>
  <c r="L22" i="84"/>
  <c r="F22" i="84"/>
  <c r="D22" i="84"/>
  <c r="M21" i="84"/>
  <c r="L21" i="84"/>
  <c r="F21" i="84"/>
  <c r="D21" i="84"/>
  <c r="L20" i="84"/>
  <c r="M20" i="84" s="1"/>
  <c r="N20" i="84" s="1"/>
  <c r="N21" i="84" s="1"/>
  <c r="N22" i="84" s="1"/>
  <c r="N23" i="84" s="1"/>
  <c r="L12" i="84"/>
  <c r="M12" i="84" s="1"/>
  <c r="F12" i="84"/>
  <c r="D12" i="84"/>
  <c r="M11" i="84"/>
  <c r="L11" i="84"/>
  <c r="F11" i="84"/>
  <c r="D11" i="84"/>
  <c r="M10" i="84"/>
  <c r="L10" i="84"/>
  <c r="F10" i="84"/>
  <c r="D10" i="84"/>
  <c r="L9" i="84"/>
  <c r="M9" i="84" s="1"/>
  <c r="F9" i="84"/>
  <c r="D9" i="84"/>
  <c r="M8" i="84"/>
  <c r="N8" i="84" s="1"/>
  <c r="N9" i="84" s="1"/>
  <c r="N10" i="84" s="1"/>
  <c r="N11" i="84" s="1"/>
  <c r="N12" i="84" s="1"/>
  <c r="N13" i="84" s="1"/>
  <c r="L8" i="84"/>
  <c r="M2" i="84"/>
  <c r="F2" i="84"/>
  <c r="L144" i="83"/>
  <c r="M144" i="83" s="1"/>
  <c r="F144" i="83"/>
  <c r="D144" i="83"/>
  <c r="M143" i="83"/>
  <c r="L143" i="83"/>
  <c r="F143" i="83"/>
  <c r="D143" i="83"/>
  <c r="L142" i="83"/>
  <c r="M142" i="83" s="1"/>
  <c r="F142" i="83"/>
  <c r="D142" i="83"/>
  <c r="M141" i="83"/>
  <c r="L141" i="83"/>
  <c r="F141" i="83"/>
  <c r="D141" i="83"/>
  <c r="L140" i="83"/>
  <c r="M140" i="83" s="1"/>
  <c r="N140" i="83" s="1"/>
  <c r="N141" i="83" s="1"/>
  <c r="L132" i="83"/>
  <c r="M132" i="83" s="1"/>
  <c r="F132" i="83"/>
  <c r="D132" i="83"/>
  <c r="M131" i="83"/>
  <c r="L131" i="83"/>
  <c r="F131" i="83"/>
  <c r="D131" i="83"/>
  <c r="L130" i="83"/>
  <c r="M130" i="83" s="1"/>
  <c r="F130" i="83"/>
  <c r="D130" i="83"/>
  <c r="M129" i="83"/>
  <c r="L129" i="83"/>
  <c r="F129" i="83"/>
  <c r="D129" i="83"/>
  <c r="L128" i="83"/>
  <c r="M128" i="83" s="1"/>
  <c r="N128" i="83" s="1"/>
  <c r="N129" i="83" s="1"/>
  <c r="L120" i="83"/>
  <c r="M120" i="83" s="1"/>
  <c r="F120" i="83"/>
  <c r="D120" i="83"/>
  <c r="M119" i="83"/>
  <c r="L119" i="83"/>
  <c r="F119" i="83"/>
  <c r="D119" i="83"/>
  <c r="L118" i="83"/>
  <c r="M118" i="83" s="1"/>
  <c r="F118" i="83"/>
  <c r="D118" i="83"/>
  <c r="M117" i="83"/>
  <c r="L117" i="83"/>
  <c r="F117" i="83"/>
  <c r="D117" i="83"/>
  <c r="L116" i="83"/>
  <c r="M116" i="83" s="1"/>
  <c r="N116" i="83" s="1"/>
  <c r="N117" i="83" s="1"/>
  <c r="L108" i="83"/>
  <c r="M108" i="83" s="1"/>
  <c r="F108" i="83"/>
  <c r="D108" i="83"/>
  <c r="M107" i="83"/>
  <c r="L107" i="83"/>
  <c r="F107" i="83"/>
  <c r="D107" i="83"/>
  <c r="L106" i="83"/>
  <c r="M106" i="83" s="1"/>
  <c r="F106" i="83"/>
  <c r="D106" i="83"/>
  <c r="M105" i="83"/>
  <c r="L105" i="83"/>
  <c r="F105" i="83"/>
  <c r="D105" i="83"/>
  <c r="L104" i="83"/>
  <c r="M104" i="83" s="1"/>
  <c r="N104" i="83" s="1"/>
  <c r="N105" i="83" s="1"/>
  <c r="N106" i="83" s="1"/>
  <c r="N107" i="83" s="1"/>
  <c r="N108" i="83" s="1"/>
  <c r="N109" i="83" s="1"/>
  <c r="L96" i="83"/>
  <c r="M96" i="83" s="1"/>
  <c r="F96" i="83"/>
  <c r="D96" i="83"/>
  <c r="M95" i="83"/>
  <c r="L95" i="83"/>
  <c r="F95" i="83"/>
  <c r="D95" i="83"/>
  <c r="L94" i="83"/>
  <c r="M94" i="83" s="1"/>
  <c r="F94" i="83"/>
  <c r="D94" i="83"/>
  <c r="M93" i="83"/>
  <c r="L93" i="83"/>
  <c r="F93" i="83"/>
  <c r="D93" i="83"/>
  <c r="L92" i="83"/>
  <c r="M92" i="83" s="1"/>
  <c r="N92" i="83" s="1"/>
  <c r="N93" i="83" s="1"/>
  <c r="L84" i="83"/>
  <c r="M84" i="83" s="1"/>
  <c r="F84" i="83"/>
  <c r="D84" i="83"/>
  <c r="M83" i="83"/>
  <c r="L83" i="83"/>
  <c r="F83" i="83"/>
  <c r="D83" i="83"/>
  <c r="L82" i="83"/>
  <c r="M82" i="83" s="1"/>
  <c r="F82" i="83"/>
  <c r="D82" i="83"/>
  <c r="M81" i="83"/>
  <c r="L81" i="83"/>
  <c r="F81" i="83"/>
  <c r="D81" i="83"/>
  <c r="L80" i="83"/>
  <c r="M80" i="83" s="1"/>
  <c r="N80" i="83" s="1"/>
  <c r="N81" i="83" s="1"/>
  <c r="L72" i="83"/>
  <c r="M72" i="83" s="1"/>
  <c r="F72" i="83"/>
  <c r="D72" i="83"/>
  <c r="M71" i="83"/>
  <c r="L71" i="83"/>
  <c r="F71" i="83"/>
  <c r="D71" i="83"/>
  <c r="L70" i="83"/>
  <c r="M70" i="83" s="1"/>
  <c r="F70" i="83"/>
  <c r="D70" i="83"/>
  <c r="M69" i="83"/>
  <c r="L69" i="83"/>
  <c r="F69" i="83"/>
  <c r="D69" i="83"/>
  <c r="L68" i="83"/>
  <c r="M68" i="83" s="1"/>
  <c r="N68" i="83" s="1"/>
  <c r="N69" i="83" s="1"/>
  <c r="L60" i="83"/>
  <c r="M60" i="83" s="1"/>
  <c r="F60" i="83"/>
  <c r="D60" i="83"/>
  <c r="M59" i="83"/>
  <c r="L59" i="83"/>
  <c r="F59" i="83"/>
  <c r="D59" i="83"/>
  <c r="L58" i="83"/>
  <c r="M58" i="83" s="1"/>
  <c r="F58" i="83"/>
  <c r="D58" i="83"/>
  <c r="M57" i="83"/>
  <c r="L57" i="83"/>
  <c r="F57" i="83"/>
  <c r="D57" i="83"/>
  <c r="L56" i="83"/>
  <c r="M56" i="83" s="1"/>
  <c r="N56" i="83" s="1"/>
  <c r="N57" i="83" s="1"/>
  <c r="N58" i="83" s="1"/>
  <c r="N59" i="83" s="1"/>
  <c r="N60" i="83" s="1"/>
  <c r="N61" i="83" s="1"/>
  <c r="L48" i="83"/>
  <c r="M48" i="83" s="1"/>
  <c r="F48" i="83"/>
  <c r="D48" i="83"/>
  <c r="M47" i="83"/>
  <c r="L47" i="83"/>
  <c r="F47" i="83"/>
  <c r="D47" i="83"/>
  <c r="L46" i="83"/>
  <c r="M46" i="83" s="1"/>
  <c r="F46" i="83"/>
  <c r="D46" i="83"/>
  <c r="M45" i="83"/>
  <c r="L45" i="83"/>
  <c r="F45" i="83"/>
  <c r="D45" i="83"/>
  <c r="L44" i="83"/>
  <c r="M44" i="83" s="1"/>
  <c r="N44" i="83" s="1"/>
  <c r="N45" i="83" s="1"/>
  <c r="L36" i="83"/>
  <c r="M36" i="83" s="1"/>
  <c r="F36" i="83"/>
  <c r="D36" i="83"/>
  <c r="M35" i="83"/>
  <c r="L35" i="83"/>
  <c r="F35" i="83"/>
  <c r="D35" i="83"/>
  <c r="L34" i="83"/>
  <c r="M34" i="83" s="1"/>
  <c r="F34" i="83"/>
  <c r="D34" i="83"/>
  <c r="M33" i="83"/>
  <c r="L33" i="83"/>
  <c r="F33" i="83"/>
  <c r="D33" i="83"/>
  <c r="L32" i="83"/>
  <c r="M32" i="83" s="1"/>
  <c r="N32" i="83" s="1"/>
  <c r="N33" i="83" s="1"/>
  <c r="L24" i="83"/>
  <c r="M24" i="83" s="1"/>
  <c r="F24" i="83"/>
  <c r="D24" i="83"/>
  <c r="M23" i="83"/>
  <c r="L23" i="83"/>
  <c r="F23" i="83"/>
  <c r="D23" i="83"/>
  <c r="L22" i="83"/>
  <c r="M22" i="83" s="1"/>
  <c r="F22" i="83"/>
  <c r="D22" i="83"/>
  <c r="M21" i="83"/>
  <c r="L21" i="83"/>
  <c r="F21" i="83"/>
  <c r="D21" i="83"/>
  <c r="L20" i="83"/>
  <c r="M20" i="83" s="1"/>
  <c r="N20" i="83" s="1"/>
  <c r="N21" i="83" s="1"/>
  <c r="L12" i="83"/>
  <c r="M12" i="83" s="1"/>
  <c r="F12" i="83"/>
  <c r="D12" i="83"/>
  <c r="M11" i="83"/>
  <c r="L11" i="83"/>
  <c r="F11" i="83"/>
  <c r="D11" i="83"/>
  <c r="L10" i="83"/>
  <c r="M10" i="83" s="1"/>
  <c r="F10" i="83"/>
  <c r="D10" i="83"/>
  <c r="L9" i="83"/>
  <c r="M9" i="83" s="1"/>
  <c r="F9" i="83"/>
  <c r="D9" i="83"/>
  <c r="M8" i="83"/>
  <c r="N8" i="83" s="1"/>
  <c r="N9" i="83" s="1"/>
  <c r="N10" i="83" s="1"/>
  <c r="N11" i="83" s="1"/>
  <c r="N12" i="83" s="1"/>
  <c r="N13" i="83" s="1"/>
  <c r="L8" i="83"/>
  <c r="M2" i="83"/>
  <c r="F2" i="83"/>
  <c r="L144" i="82"/>
  <c r="M144" i="82" s="1"/>
  <c r="F144" i="82"/>
  <c r="D144" i="82"/>
  <c r="M143" i="82"/>
  <c r="L143" i="82"/>
  <c r="F143" i="82"/>
  <c r="D143" i="82"/>
  <c r="L142" i="82"/>
  <c r="M142" i="82" s="1"/>
  <c r="F142" i="82"/>
  <c r="D142" i="82"/>
  <c r="M141" i="82"/>
  <c r="L141" i="82"/>
  <c r="F141" i="82"/>
  <c r="D141" i="82"/>
  <c r="L140" i="82"/>
  <c r="M140" i="82" s="1"/>
  <c r="N140" i="82" s="1"/>
  <c r="N141" i="82" s="1"/>
  <c r="N142" i="82" s="1"/>
  <c r="N143" i="82" s="1"/>
  <c r="L132" i="82"/>
  <c r="M132" i="82" s="1"/>
  <c r="F132" i="82"/>
  <c r="D132" i="82"/>
  <c r="M131" i="82"/>
  <c r="L131" i="82"/>
  <c r="F131" i="82"/>
  <c r="D131" i="82"/>
  <c r="L130" i="82"/>
  <c r="M130" i="82" s="1"/>
  <c r="F130" i="82"/>
  <c r="D130" i="82"/>
  <c r="M129" i="82"/>
  <c r="L129" i="82"/>
  <c r="F129" i="82"/>
  <c r="D129" i="82"/>
  <c r="L128" i="82"/>
  <c r="M128" i="82" s="1"/>
  <c r="N128" i="82" s="1"/>
  <c r="N129" i="82" s="1"/>
  <c r="L120" i="82"/>
  <c r="M120" i="82" s="1"/>
  <c r="F120" i="82"/>
  <c r="D120" i="82"/>
  <c r="M119" i="82"/>
  <c r="L119" i="82"/>
  <c r="F119" i="82"/>
  <c r="D119" i="82"/>
  <c r="L118" i="82"/>
  <c r="M118" i="82" s="1"/>
  <c r="F118" i="82"/>
  <c r="D118" i="82"/>
  <c r="M117" i="82"/>
  <c r="L117" i="82"/>
  <c r="F117" i="82"/>
  <c r="D117" i="82"/>
  <c r="L116" i="82"/>
  <c r="M116" i="82" s="1"/>
  <c r="N116" i="82" s="1"/>
  <c r="N117" i="82" s="1"/>
  <c r="N118" i="82" s="1"/>
  <c r="N119" i="82" s="1"/>
  <c r="N120" i="82" s="1"/>
  <c r="N121" i="82" s="1"/>
  <c r="L108" i="82"/>
  <c r="M108" i="82" s="1"/>
  <c r="F108" i="82"/>
  <c r="D108" i="82"/>
  <c r="M107" i="82"/>
  <c r="L107" i="82"/>
  <c r="F107" i="82"/>
  <c r="D107" i="82"/>
  <c r="L106" i="82"/>
  <c r="M106" i="82" s="1"/>
  <c r="F106" i="82"/>
  <c r="D106" i="82"/>
  <c r="M105" i="82"/>
  <c r="L105" i="82"/>
  <c r="F105" i="82"/>
  <c r="D105" i="82"/>
  <c r="L104" i="82"/>
  <c r="M104" i="82" s="1"/>
  <c r="N104" i="82" s="1"/>
  <c r="N105" i="82" s="1"/>
  <c r="L96" i="82"/>
  <c r="M96" i="82" s="1"/>
  <c r="F96" i="82"/>
  <c r="D96" i="82"/>
  <c r="M95" i="82"/>
  <c r="L95" i="82"/>
  <c r="F95" i="82"/>
  <c r="D95" i="82"/>
  <c r="L94" i="82"/>
  <c r="M94" i="82" s="1"/>
  <c r="F94" i="82"/>
  <c r="D94" i="82"/>
  <c r="M93" i="82"/>
  <c r="L93" i="82"/>
  <c r="F93" i="82"/>
  <c r="D93" i="82"/>
  <c r="L92" i="82"/>
  <c r="M92" i="82" s="1"/>
  <c r="N92" i="82" s="1"/>
  <c r="N93" i="82" s="1"/>
  <c r="N94" i="82" s="1"/>
  <c r="N95" i="82" s="1"/>
  <c r="L84" i="82"/>
  <c r="M84" i="82" s="1"/>
  <c r="F84" i="82"/>
  <c r="D84" i="82"/>
  <c r="M83" i="82"/>
  <c r="L83" i="82"/>
  <c r="F83" i="82"/>
  <c r="D83" i="82"/>
  <c r="L82" i="82"/>
  <c r="M82" i="82" s="1"/>
  <c r="F82" i="82"/>
  <c r="D82" i="82"/>
  <c r="M81" i="82"/>
  <c r="L81" i="82"/>
  <c r="F81" i="82"/>
  <c r="D81" i="82"/>
  <c r="L80" i="82"/>
  <c r="M80" i="82" s="1"/>
  <c r="N80" i="82" s="1"/>
  <c r="N81" i="82" s="1"/>
  <c r="N82" i="82" s="1"/>
  <c r="N83" i="82" s="1"/>
  <c r="N84" i="82" s="1"/>
  <c r="N85" i="82" s="1"/>
  <c r="L72" i="82"/>
  <c r="M72" i="82" s="1"/>
  <c r="F72" i="82"/>
  <c r="D72" i="82"/>
  <c r="M71" i="82"/>
  <c r="L71" i="82"/>
  <c r="F71" i="82"/>
  <c r="D71" i="82"/>
  <c r="L70" i="82"/>
  <c r="M70" i="82" s="1"/>
  <c r="F70" i="82"/>
  <c r="D70" i="82"/>
  <c r="M69" i="82"/>
  <c r="L69" i="82"/>
  <c r="F69" i="82"/>
  <c r="D69" i="82"/>
  <c r="L68" i="82"/>
  <c r="M68" i="82" s="1"/>
  <c r="N68" i="82" s="1"/>
  <c r="N69" i="82" s="1"/>
  <c r="N70" i="82" s="1"/>
  <c r="N71" i="82" s="1"/>
  <c r="N72" i="82" s="1"/>
  <c r="N73" i="82" s="1"/>
  <c r="L60" i="82"/>
  <c r="M60" i="82" s="1"/>
  <c r="F60" i="82"/>
  <c r="D60" i="82"/>
  <c r="M59" i="82"/>
  <c r="L59" i="82"/>
  <c r="F59" i="82"/>
  <c r="D59" i="82"/>
  <c r="L58" i="82"/>
  <c r="M58" i="82" s="1"/>
  <c r="F58" i="82"/>
  <c r="D58" i="82"/>
  <c r="M57" i="82"/>
  <c r="L57" i="82"/>
  <c r="F57" i="82"/>
  <c r="D57" i="82"/>
  <c r="L56" i="82"/>
  <c r="M56" i="82" s="1"/>
  <c r="N56" i="82" s="1"/>
  <c r="N57" i="82" s="1"/>
  <c r="L48" i="82"/>
  <c r="M48" i="82" s="1"/>
  <c r="F48" i="82"/>
  <c r="D48" i="82"/>
  <c r="M47" i="82"/>
  <c r="L47" i="82"/>
  <c r="F47" i="82"/>
  <c r="D47" i="82"/>
  <c r="L46" i="82"/>
  <c r="M46" i="82" s="1"/>
  <c r="F46" i="82"/>
  <c r="D46" i="82"/>
  <c r="M45" i="82"/>
  <c r="L45" i="82"/>
  <c r="F45" i="82"/>
  <c r="D45" i="82"/>
  <c r="L44" i="82"/>
  <c r="M44" i="82" s="1"/>
  <c r="N44" i="82" s="1"/>
  <c r="N45" i="82" s="1"/>
  <c r="N46" i="82" s="1"/>
  <c r="N47" i="82" s="1"/>
  <c r="L36" i="82"/>
  <c r="M36" i="82" s="1"/>
  <c r="F36" i="82"/>
  <c r="D36" i="82"/>
  <c r="M35" i="82"/>
  <c r="L35" i="82"/>
  <c r="F35" i="82"/>
  <c r="D35" i="82"/>
  <c r="L34" i="82"/>
  <c r="M34" i="82" s="1"/>
  <c r="F34" i="82"/>
  <c r="D34" i="82"/>
  <c r="M33" i="82"/>
  <c r="L33" i="82"/>
  <c r="F33" i="82"/>
  <c r="D33" i="82"/>
  <c r="L32" i="82"/>
  <c r="M32" i="82" s="1"/>
  <c r="N32" i="82" s="1"/>
  <c r="N33" i="82" s="1"/>
  <c r="N34" i="82" s="1"/>
  <c r="N35" i="82" s="1"/>
  <c r="N36" i="82" s="1"/>
  <c r="N37" i="82" s="1"/>
  <c r="L24" i="82"/>
  <c r="M24" i="82" s="1"/>
  <c r="F24" i="82"/>
  <c r="D24" i="82"/>
  <c r="M23" i="82"/>
  <c r="L23" i="82"/>
  <c r="F23" i="82"/>
  <c r="D23" i="82"/>
  <c r="L22" i="82"/>
  <c r="M22" i="82" s="1"/>
  <c r="F22" i="82"/>
  <c r="D22" i="82"/>
  <c r="M21" i="82"/>
  <c r="L21" i="82"/>
  <c r="F21" i="82"/>
  <c r="D21" i="82"/>
  <c r="L20" i="82"/>
  <c r="M20" i="82" s="1"/>
  <c r="N20" i="82" s="1"/>
  <c r="N21" i="82" s="1"/>
  <c r="L12" i="82"/>
  <c r="M12" i="82" s="1"/>
  <c r="F12" i="82"/>
  <c r="D12" i="82"/>
  <c r="M11" i="82"/>
  <c r="L11" i="82"/>
  <c r="F11" i="82"/>
  <c r="D11" i="82"/>
  <c r="L10" i="82"/>
  <c r="M10" i="82" s="1"/>
  <c r="F10" i="82"/>
  <c r="D10" i="82"/>
  <c r="P9" i="82"/>
  <c r="L9" i="82"/>
  <c r="M9" i="82" s="1"/>
  <c r="F9" i="82"/>
  <c r="D9" i="82"/>
  <c r="P8" i="82"/>
  <c r="L8" i="82"/>
  <c r="M8" i="82" s="1"/>
  <c r="N8" i="82" s="1"/>
  <c r="N9" i="82" s="1"/>
  <c r="N10" i="82" s="1"/>
  <c r="N11" i="82" s="1"/>
  <c r="P7" i="82"/>
  <c r="P6" i="82"/>
  <c r="P5" i="82"/>
  <c r="P4" i="82"/>
  <c r="M2" i="82"/>
  <c r="F2" i="82"/>
  <c r="L144" i="80"/>
  <c r="M144" i="80" s="1"/>
  <c r="F144" i="80"/>
  <c r="D144" i="80"/>
  <c r="M143" i="80"/>
  <c r="L143" i="80"/>
  <c r="F143" i="80"/>
  <c r="D143" i="80"/>
  <c r="L142" i="80"/>
  <c r="M142" i="80" s="1"/>
  <c r="F142" i="80"/>
  <c r="D142" i="80"/>
  <c r="L141" i="80"/>
  <c r="M141" i="80" s="1"/>
  <c r="F141" i="80"/>
  <c r="D141" i="80"/>
  <c r="L140" i="80"/>
  <c r="M140" i="80" s="1"/>
  <c r="N140" i="80" s="1"/>
  <c r="L132" i="80"/>
  <c r="M132" i="80" s="1"/>
  <c r="F132" i="80"/>
  <c r="D132" i="80"/>
  <c r="M131" i="80"/>
  <c r="L131" i="80"/>
  <c r="F131" i="80"/>
  <c r="D131" i="80"/>
  <c r="L130" i="80"/>
  <c r="M130" i="80" s="1"/>
  <c r="F130" i="80"/>
  <c r="D130" i="80"/>
  <c r="M129" i="80"/>
  <c r="L129" i="80"/>
  <c r="F129" i="80"/>
  <c r="D129" i="80"/>
  <c r="L128" i="80"/>
  <c r="M128" i="80" s="1"/>
  <c r="N128" i="80" s="1"/>
  <c r="N129" i="80" s="1"/>
  <c r="L120" i="80"/>
  <c r="M120" i="80" s="1"/>
  <c r="F120" i="80"/>
  <c r="D120" i="80"/>
  <c r="M119" i="80"/>
  <c r="L119" i="80"/>
  <c r="F119" i="80"/>
  <c r="D119" i="80"/>
  <c r="L118" i="80"/>
  <c r="M118" i="80" s="1"/>
  <c r="F118" i="80"/>
  <c r="D118" i="80"/>
  <c r="L117" i="80"/>
  <c r="M117" i="80" s="1"/>
  <c r="F117" i="80"/>
  <c r="D117" i="80"/>
  <c r="L116" i="80"/>
  <c r="M116" i="80" s="1"/>
  <c r="N116" i="80" s="1"/>
  <c r="N117" i="80" s="1"/>
  <c r="N118" i="80" s="1"/>
  <c r="N119" i="80" s="1"/>
  <c r="N120" i="80" s="1"/>
  <c r="N121" i="80" s="1"/>
  <c r="L108" i="80"/>
  <c r="M108" i="80" s="1"/>
  <c r="F108" i="80"/>
  <c r="D108" i="80"/>
  <c r="M107" i="80"/>
  <c r="L107" i="80"/>
  <c r="F107" i="80"/>
  <c r="D107" i="80"/>
  <c r="L106" i="80"/>
  <c r="M106" i="80" s="1"/>
  <c r="F106" i="80"/>
  <c r="D106" i="80"/>
  <c r="L105" i="80"/>
  <c r="M105" i="80" s="1"/>
  <c r="F105" i="80"/>
  <c r="D105" i="80"/>
  <c r="L104" i="80"/>
  <c r="M104" i="80" s="1"/>
  <c r="N104" i="80" s="1"/>
  <c r="N105" i="80" s="1"/>
  <c r="N106" i="80" s="1"/>
  <c r="N107" i="80" s="1"/>
  <c r="N108" i="80" s="1"/>
  <c r="N109" i="80" s="1"/>
  <c r="L96" i="80"/>
  <c r="M96" i="80" s="1"/>
  <c r="F96" i="80"/>
  <c r="D96" i="80"/>
  <c r="M95" i="80"/>
  <c r="L95" i="80"/>
  <c r="F95" i="80"/>
  <c r="D95" i="80"/>
  <c r="L94" i="80"/>
  <c r="M94" i="80" s="1"/>
  <c r="F94" i="80"/>
  <c r="D94" i="80"/>
  <c r="M93" i="80"/>
  <c r="L93" i="80"/>
  <c r="F93" i="80"/>
  <c r="D93" i="80"/>
  <c r="L92" i="80"/>
  <c r="M92" i="80" s="1"/>
  <c r="N92" i="80" s="1"/>
  <c r="N93" i="80" s="1"/>
  <c r="L84" i="80"/>
  <c r="M84" i="80" s="1"/>
  <c r="F84" i="80"/>
  <c r="D84" i="80"/>
  <c r="M83" i="80"/>
  <c r="L83" i="80"/>
  <c r="F83" i="80"/>
  <c r="D83" i="80"/>
  <c r="L82" i="80"/>
  <c r="M82" i="80" s="1"/>
  <c r="F82" i="80"/>
  <c r="D82" i="80"/>
  <c r="L81" i="80"/>
  <c r="M81" i="80" s="1"/>
  <c r="F81" i="80"/>
  <c r="D81" i="80"/>
  <c r="L80" i="80"/>
  <c r="M80" i="80" s="1"/>
  <c r="N80" i="80" s="1"/>
  <c r="N81" i="80" s="1"/>
  <c r="N82" i="80" s="1"/>
  <c r="N83" i="80" s="1"/>
  <c r="N84" i="80" s="1"/>
  <c r="N85" i="80" s="1"/>
  <c r="L72" i="80"/>
  <c r="M72" i="80" s="1"/>
  <c r="F72" i="80"/>
  <c r="D72" i="80"/>
  <c r="M71" i="80"/>
  <c r="L71" i="80"/>
  <c r="F71" i="80"/>
  <c r="D71" i="80"/>
  <c r="L70" i="80"/>
  <c r="M70" i="80" s="1"/>
  <c r="F70" i="80"/>
  <c r="D70" i="80"/>
  <c r="M69" i="80"/>
  <c r="L69" i="80"/>
  <c r="F69" i="80"/>
  <c r="D69" i="80"/>
  <c r="L68" i="80"/>
  <c r="M68" i="80" s="1"/>
  <c r="N68" i="80" s="1"/>
  <c r="N69" i="80" s="1"/>
  <c r="L60" i="80"/>
  <c r="M60" i="80" s="1"/>
  <c r="F60" i="80"/>
  <c r="D60" i="80"/>
  <c r="M59" i="80"/>
  <c r="L59" i="80"/>
  <c r="F59" i="80"/>
  <c r="D59" i="80"/>
  <c r="L58" i="80"/>
  <c r="M58" i="80" s="1"/>
  <c r="F58" i="80"/>
  <c r="D58" i="80"/>
  <c r="M57" i="80"/>
  <c r="L57" i="80"/>
  <c r="F57" i="80"/>
  <c r="D57" i="80"/>
  <c r="L56" i="80"/>
  <c r="M56" i="80" s="1"/>
  <c r="N56" i="80" s="1"/>
  <c r="N57" i="80" s="1"/>
  <c r="L48" i="80"/>
  <c r="M48" i="80" s="1"/>
  <c r="F48" i="80"/>
  <c r="D48" i="80"/>
  <c r="M47" i="80"/>
  <c r="L47" i="80"/>
  <c r="F47" i="80"/>
  <c r="D47" i="80"/>
  <c r="L46" i="80"/>
  <c r="M46" i="80" s="1"/>
  <c r="F46" i="80"/>
  <c r="D46" i="80"/>
  <c r="L45" i="80"/>
  <c r="M45" i="80" s="1"/>
  <c r="F45" i="80"/>
  <c r="D45" i="80"/>
  <c r="L44" i="80"/>
  <c r="M44" i="80" s="1"/>
  <c r="N44" i="80" s="1"/>
  <c r="N45" i="80" s="1"/>
  <c r="N46" i="80" s="1"/>
  <c r="N47" i="80" s="1"/>
  <c r="N48" i="80" s="1"/>
  <c r="N49" i="80" s="1"/>
  <c r="L36" i="80"/>
  <c r="M36" i="80" s="1"/>
  <c r="F36" i="80"/>
  <c r="D36" i="80"/>
  <c r="L35" i="80"/>
  <c r="M35" i="80" s="1"/>
  <c r="F35" i="80"/>
  <c r="D35" i="80"/>
  <c r="L34" i="80"/>
  <c r="M34" i="80" s="1"/>
  <c r="F34" i="80"/>
  <c r="D34" i="80"/>
  <c r="L33" i="80"/>
  <c r="M33" i="80" s="1"/>
  <c r="F33" i="80"/>
  <c r="D33" i="80"/>
  <c r="L32" i="80"/>
  <c r="M32" i="80" s="1"/>
  <c r="N32" i="80" s="1"/>
  <c r="N33" i="80" s="1"/>
  <c r="L24" i="80"/>
  <c r="M24" i="80" s="1"/>
  <c r="F24" i="80"/>
  <c r="D24" i="80"/>
  <c r="M23" i="80"/>
  <c r="L23" i="80"/>
  <c r="F23" i="80"/>
  <c r="D23" i="80"/>
  <c r="L22" i="80"/>
  <c r="M22" i="80" s="1"/>
  <c r="F22" i="80"/>
  <c r="D22" i="80"/>
  <c r="L21" i="80"/>
  <c r="M21" i="80" s="1"/>
  <c r="F21" i="80"/>
  <c r="D21" i="80"/>
  <c r="L20" i="80"/>
  <c r="M20" i="80" s="1"/>
  <c r="N20" i="80" s="1"/>
  <c r="L10" i="80"/>
  <c r="F10" i="80"/>
  <c r="D10" i="80"/>
  <c r="L121" i="81"/>
  <c r="M121" i="81" s="1"/>
  <c r="F121" i="81"/>
  <c r="D121" i="81"/>
  <c r="M120" i="81"/>
  <c r="L120" i="81"/>
  <c r="F120" i="81"/>
  <c r="D120" i="81"/>
  <c r="L119" i="81"/>
  <c r="M119" i="81" s="1"/>
  <c r="F119" i="81"/>
  <c r="D119" i="81"/>
  <c r="L118" i="81"/>
  <c r="M118" i="81" s="1"/>
  <c r="N118" i="81" s="1"/>
  <c r="L110" i="81"/>
  <c r="M110" i="81" s="1"/>
  <c r="F110" i="81"/>
  <c r="D110" i="81"/>
  <c r="L109" i="81"/>
  <c r="M109" i="81" s="1"/>
  <c r="F109" i="81"/>
  <c r="D109" i="81"/>
  <c r="M108" i="81"/>
  <c r="L108" i="81"/>
  <c r="F108" i="81"/>
  <c r="D108" i="81"/>
  <c r="L107" i="81"/>
  <c r="M107" i="81" s="1"/>
  <c r="N107" i="81" s="1"/>
  <c r="N108" i="81" s="1"/>
  <c r="L99" i="81"/>
  <c r="M99" i="81" s="1"/>
  <c r="F99" i="81"/>
  <c r="D99" i="81"/>
  <c r="L98" i="81"/>
  <c r="M98" i="81" s="1"/>
  <c r="F98" i="81"/>
  <c r="D98" i="81"/>
  <c r="L97" i="81"/>
  <c r="M97" i="81" s="1"/>
  <c r="F97" i="81"/>
  <c r="D97" i="81"/>
  <c r="M96" i="81"/>
  <c r="N96" i="81" s="1"/>
  <c r="N97" i="81" s="1"/>
  <c r="N98" i="81" s="1"/>
  <c r="N99" i="81" s="1"/>
  <c r="N100" i="81" s="1"/>
  <c r="L96" i="81"/>
  <c r="M88" i="81"/>
  <c r="L88" i="81"/>
  <c r="F88" i="81"/>
  <c r="D88" i="81"/>
  <c r="L87" i="81"/>
  <c r="M87" i="81" s="1"/>
  <c r="F87" i="81"/>
  <c r="D87" i="81"/>
  <c r="L86" i="81"/>
  <c r="M86" i="81" s="1"/>
  <c r="F86" i="81"/>
  <c r="D86" i="81"/>
  <c r="L85" i="81"/>
  <c r="M85" i="81" s="1"/>
  <c r="N85" i="81" s="1"/>
  <c r="N86" i="81" s="1"/>
  <c r="N87" i="81" s="1"/>
  <c r="N88" i="81" s="1"/>
  <c r="N89" i="81" s="1"/>
  <c r="L77" i="81"/>
  <c r="M77" i="81" s="1"/>
  <c r="F77" i="81"/>
  <c r="D77" i="81"/>
  <c r="M76" i="81"/>
  <c r="L76" i="81"/>
  <c r="F76" i="81"/>
  <c r="D76" i="81"/>
  <c r="L75" i="81"/>
  <c r="M75" i="81" s="1"/>
  <c r="F75" i="81"/>
  <c r="D75" i="81"/>
  <c r="L74" i="81"/>
  <c r="M74" i="81" s="1"/>
  <c r="N74" i="81" s="1"/>
  <c r="L66" i="81"/>
  <c r="M66" i="81" s="1"/>
  <c r="F66" i="81"/>
  <c r="D66" i="81"/>
  <c r="L65" i="81"/>
  <c r="M65" i="81" s="1"/>
  <c r="F65" i="81"/>
  <c r="D65" i="81"/>
  <c r="M64" i="81"/>
  <c r="L64" i="81"/>
  <c r="F64" i="81"/>
  <c r="D64" i="81"/>
  <c r="L63" i="81"/>
  <c r="M63" i="81" s="1"/>
  <c r="N63" i="81" s="1"/>
  <c r="N64" i="81" s="1"/>
  <c r="L55" i="81"/>
  <c r="M55" i="81" s="1"/>
  <c r="F55" i="81"/>
  <c r="D55" i="81"/>
  <c r="L54" i="81"/>
  <c r="M54" i="81" s="1"/>
  <c r="F54" i="81"/>
  <c r="D54" i="81"/>
  <c r="L53" i="81"/>
  <c r="M53" i="81" s="1"/>
  <c r="F53" i="81"/>
  <c r="D53" i="81"/>
  <c r="M52" i="81"/>
  <c r="N52" i="81" s="1"/>
  <c r="N53" i="81" s="1"/>
  <c r="N54" i="81" s="1"/>
  <c r="N55" i="81" s="1"/>
  <c r="N56" i="81" s="1"/>
  <c r="L52" i="81"/>
  <c r="M44" i="81"/>
  <c r="L44" i="81"/>
  <c r="F44" i="81"/>
  <c r="D44" i="81"/>
  <c r="L43" i="81"/>
  <c r="M43" i="81" s="1"/>
  <c r="F43" i="81"/>
  <c r="D43" i="81"/>
  <c r="L42" i="81"/>
  <c r="M42" i="81" s="1"/>
  <c r="F42" i="81"/>
  <c r="D42" i="81"/>
  <c r="L41" i="81"/>
  <c r="M41" i="81" s="1"/>
  <c r="N41" i="81" s="1"/>
  <c r="N42" i="81" s="1"/>
  <c r="N43" i="81" s="1"/>
  <c r="N44" i="81" s="1"/>
  <c r="N45" i="81" s="1"/>
  <c r="L33" i="81"/>
  <c r="M33" i="81" s="1"/>
  <c r="F33" i="81"/>
  <c r="D33" i="81"/>
  <c r="M32" i="81"/>
  <c r="L32" i="81"/>
  <c r="F32" i="81"/>
  <c r="D32" i="81"/>
  <c r="L31" i="81"/>
  <c r="M31" i="81" s="1"/>
  <c r="F31" i="81"/>
  <c r="D31" i="81"/>
  <c r="L30" i="81"/>
  <c r="M30" i="81" s="1"/>
  <c r="N30" i="81" s="1"/>
  <c r="L22" i="81"/>
  <c r="M22" i="81" s="1"/>
  <c r="F22" i="81"/>
  <c r="D22" i="81"/>
  <c r="L21" i="81"/>
  <c r="M21" i="81" s="1"/>
  <c r="F21" i="81"/>
  <c r="D21" i="81"/>
  <c r="M20" i="81"/>
  <c r="L20" i="81"/>
  <c r="F20" i="81"/>
  <c r="D20" i="81"/>
  <c r="L19" i="81"/>
  <c r="M19" i="81" s="1"/>
  <c r="N19" i="81" s="1"/>
  <c r="N20" i="81" s="1"/>
  <c r="L11" i="81"/>
  <c r="M11" i="81" s="1"/>
  <c r="F11" i="81"/>
  <c r="D11" i="81"/>
  <c r="L10" i="81"/>
  <c r="M10" i="81" s="1"/>
  <c r="F10" i="81"/>
  <c r="D10" i="81"/>
  <c r="P9" i="81"/>
  <c r="L9" i="81"/>
  <c r="M9" i="81" s="1"/>
  <c r="F9" i="81"/>
  <c r="D9" i="81"/>
  <c r="P8" i="81"/>
  <c r="L8" i="81"/>
  <c r="M8" i="81" s="1"/>
  <c r="N8" i="81" s="1"/>
  <c r="P7" i="81"/>
  <c r="P6" i="81"/>
  <c r="P5" i="81"/>
  <c r="P4" i="81"/>
  <c r="M2" i="81"/>
  <c r="F2" i="81"/>
  <c r="L12" i="80"/>
  <c r="F12" i="80"/>
  <c r="D12" i="80"/>
  <c r="L11" i="80"/>
  <c r="M11" i="80" s="1"/>
  <c r="F11" i="80"/>
  <c r="D11" i="80"/>
  <c r="P9" i="80"/>
  <c r="L9" i="80"/>
  <c r="M9" i="80" s="1"/>
  <c r="F9" i="80"/>
  <c r="D9" i="80"/>
  <c r="P8" i="80"/>
  <c r="L8" i="80"/>
  <c r="M8" i="80" s="1"/>
  <c r="N8" i="80" s="1"/>
  <c r="P7" i="80"/>
  <c r="P6" i="80"/>
  <c r="P5" i="80"/>
  <c r="P4" i="80"/>
  <c r="M2" i="80"/>
  <c r="F2" i="80"/>
  <c r="L121" i="76"/>
  <c r="M121" i="76" s="1"/>
  <c r="F121" i="76"/>
  <c r="D121" i="76"/>
  <c r="M120" i="76"/>
  <c r="L120" i="76"/>
  <c r="F120" i="76"/>
  <c r="D120" i="76"/>
  <c r="L119" i="76"/>
  <c r="M119" i="76" s="1"/>
  <c r="F119" i="76"/>
  <c r="D119" i="76"/>
  <c r="L118" i="76"/>
  <c r="M118" i="76" s="1"/>
  <c r="N118" i="76" s="1"/>
  <c r="L110" i="76"/>
  <c r="M110" i="76" s="1"/>
  <c r="F110" i="76"/>
  <c r="D110" i="76"/>
  <c r="M109" i="76"/>
  <c r="L109" i="76"/>
  <c r="F109" i="76"/>
  <c r="D109" i="76"/>
  <c r="L108" i="76"/>
  <c r="M108" i="76" s="1"/>
  <c r="F108" i="76"/>
  <c r="D108" i="76"/>
  <c r="M107" i="76"/>
  <c r="N107" i="76" s="1"/>
  <c r="L107" i="76"/>
  <c r="L99" i="76"/>
  <c r="M99" i="76" s="1"/>
  <c r="F99" i="76"/>
  <c r="D99" i="76"/>
  <c r="M98" i="76"/>
  <c r="L98" i="76"/>
  <c r="F98" i="76"/>
  <c r="D98" i="76"/>
  <c r="L97" i="76"/>
  <c r="M97" i="76" s="1"/>
  <c r="F97" i="76"/>
  <c r="D97" i="76"/>
  <c r="M96" i="76"/>
  <c r="N96" i="76" s="1"/>
  <c r="L96" i="76"/>
  <c r="L88" i="76"/>
  <c r="M88" i="76" s="1"/>
  <c r="F88" i="76"/>
  <c r="D88" i="76"/>
  <c r="M87" i="76"/>
  <c r="L87" i="76"/>
  <c r="F87" i="76"/>
  <c r="D87" i="76"/>
  <c r="L86" i="76"/>
  <c r="M86" i="76" s="1"/>
  <c r="F86" i="76"/>
  <c r="D86" i="76"/>
  <c r="L85" i="76"/>
  <c r="M85" i="76" s="1"/>
  <c r="N85" i="76" s="1"/>
  <c r="L77" i="76"/>
  <c r="M77" i="76" s="1"/>
  <c r="F77" i="76"/>
  <c r="D77" i="76"/>
  <c r="M76" i="76"/>
  <c r="L76" i="76"/>
  <c r="F76" i="76"/>
  <c r="D76" i="76"/>
  <c r="L75" i="76"/>
  <c r="M75" i="76" s="1"/>
  <c r="F75" i="76"/>
  <c r="D75" i="76"/>
  <c r="M74" i="76"/>
  <c r="N74" i="76" s="1"/>
  <c r="L74" i="76"/>
  <c r="L66" i="76"/>
  <c r="M66" i="76" s="1"/>
  <c r="F66" i="76"/>
  <c r="D66" i="76"/>
  <c r="M65" i="76"/>
  <c r="L65" i="76"/>
  <c r="F65" i="76"/>
  <c r="D65" i="76"/>
  <c r="L64" i="76"/>
  <c r="M64" i="76" s="1"/>
  <c r="F64" i="76"/>
  <c r="D64" i="76"/>
  <c r="M63" i="76"/>
  <c r="N63" i="76" s="1"/>
  <c r="L63" i="76"/>
  <c r="L55" i="76"/>
  <c r="M55" i="76" s="1"/>
  <c r="F55" i="76"/>
  <c r="D55" i="76"/>
  <c r="M54" i="76"/>
  <c r="L54" i="76"/>
  <c r="F54" i="76"/>
  <c r="D54" i="76"/>
  <c r="L53" i="76"/>
  <c r="M53" i="76" s="1"/>
  <c r="F53" i="76"/>
  <c r="D53" i="76"/>
  <c r="L52" i="76"/>
  <c r="M52" i="76" s="1"/>
  <c r="N52" i="76" s="1"/>
  <c r="N53" i="76" s="1"/>
  <c r="N54" i="76" s="1"/>
  <c r="N55" i="76" s="1"/>
  <c r="N56" i="76" s="1"/>
  <c r="L44" i="76"/>
  <c r="M44" i="76" s="1"/>
  <c r="F44" i="76"/>
  <c r="D44" i="76"/>
  <c r="M43" i="76"/>
  <c r="L43" i="76"/>
  <c r="F43" i="76"/>
  <c r="D43" i="76"/>
  <c r="L42" i="76"/>
  <c r="M42" i="76" s="1"/>
  <c r="F42" i="76"/>
  <c r="D42" i="76"/>
  <c r="M41" i="76"/>
  <c r="N41" i="76" s="1"/>
  <c r="L41" i="76"/>
  <c r="L33" i="76"/>
  <c r="M33" i="76" s="1"/>
  <c r="F33" i="76"/>
  <c r="D33" i="76"/>
  <c r="M32" i="76"/>
  <c r="L32" i="76"/>
  <c r="F32" i="76"/>
  <c r="D32" i="76"/>
  <c r="L31" i="76"/>
  <c r="M31" i="76" s="1"/>
  <c r="F31" i="76"/>
  <c r="D31" i="76"/>
  <c r="M30" i="76"/>
  <c r="N30" i="76" s="1"/>
  <c r="L30" i="76"/>
  <c r="L22" i="76"/>
  <c r="M22" i="76" s="1"/>
  <c r="F22" i="76"/>
  <c r="D22" i="76"/>
  <c r="M21" i="76"/>
  <c r="L21" i="76"/>
  <c r="F21" i="76"/>
  <c r="D21" i="76"/>
  <c r="L20" i="76"/>
  <c r="M20" i="76" s="1"/>
  <c r="F20" i="76"/>
  <c r="D20" i="76"/>
  <c r="L19" i="76"/>
  <c r="M19" i="76" s="1"/>
  <c r="N19" i="76" s="1"/>
  <c r="M2" i="76"/>
  <c r="F2" i="76"/>
  <c r="L11" i="76"/>
  <c r="L9" i="76"/>
  <c r="M9" i="76" s="1"/>
  <c r="L10" i="76"/>
  <c r="M10" i="76" s="1"/>
  <c r="L8" i="76"/>
  <c r="N9" i="81" l="1"/>
  <c r="N10" i="81" s="1"/>
  <c r="N11" i="81" s="1"/>
  <c r="N12" i="81" s="1"/>
  <c r="N100" i="86"/>
  <c r="N101" i="86" s="1"/>
  <c r="N102" i="86" s="1"/>
  <c r="N103" i="86" s="1"/>
  <c r="N104" i="86" s="1"/>
  <c r="N105" i="86" s="1"/>
  <c r="N127" i="86"/>
  <c r="N128" i="86" s="1"/>
  <c r="N129" i="86" s="1"/>
  <c r="N130" i="86" s="1"/>
  <c r="N131" i="86" s="1"/>
  <c r="N23" i="86"/>
  <c r="N24" i="86" s="1"/>
  <c r="N25" i="86" s="1"/>
  <c r="N26" i="86" s="1"/>
  <c r="N27" i="86" s="1"/>
  <c r="N35" i="86"/>
  <c r="N36" i="86" s="1"/>
  <c r="N37" i="86" s="1"/>
  <c r="N38" i="86" s="1"/>
  <c r="N39" i="86" s="1"/>
  <c r="N40" i="86" s="1"/>
  <c r="N63" i="86"/>
  <c r="N64" i="86" s="1"/>
  <c r="N65" i="86" s="1"/>
  <c r="N66" i="86" s="1"/>
  <c r="N139" i="86"/>
  <c r="N140" i="86" s="1"/>
  <c r="N141" i="86" s="1"/>
  <c r="N142" i="86" s="1"/>
  <c r="N143" i="86" s="1"/>
  <c r="N144" i="86" s="1"/>
  <c r="N11" i="86"/>
  <c r="N12" i="86" s="1"/>
  <c r="N13" i="86" s="1"/>
  <c r="N14" i="86" s="1"/>
  <c r="N91" i="86"/>
  <c r="N92" i="86" s="1"/>
  <c r="N139" i="85"/>
  <c r="N140" i="85" s="1"/>
  <c r="N141" i="85" s="1"/>
  <c r="N142" i="85" s="1"/>
  <c r="N143" i="85" s="1"/>
  <c r="N144" i="85" s="1"/>
  <c r="N129" i="85"/>
  <c r="N130" i="85" s="1"/>
  <c r="N131" i="85" s="1"/>
  <c r="N113" i="85"/>
  <c r="N114" i="85" s="1"/>
  <c r="N115" i="85" s="1"/>
  <c r="N116" i="85" s="1"/>
  <c r="N117" i="85" s="1"/>
  <c r="N118" i="85" s="1"/>
  <c r="N102" i="85"/>
  <c r="N103" i="85" s="1"/>
  <c r="N104" i="85" s="1"/>
  <c r="N105" i="85" s="1"/>
  <c r="N89" i="85"/>
  <c r="N90" i="85" s="1"/>
  <c r="N91" i="85" s="1"/>
  <c r="N92" i="85" s="1"/>
  <c r="N74" i="85"/>
  <c r="N75" i="85" s="1"/>
  <c r="N76" i="85" s="1"/>
  <c r="N77" i="85" s="1"/>
  <c r="N78" i="85" s="1"/>
  <c r="N79" i="85" s="1"/>
  <c r="N48" i="85"/>
  <c r="N49" i="85" s="1"/>
  <c r="N50" i="85" s="1"/>
  <c r="N51" i="85" s="1"/>
  <c r="N52" i="85" s="1"/>
  <c r="N53" i="85" s="1"/>
  <c r="N37" i="85"/>
  <c r="N38" i="85" s="1"/>
  <c r="N39" i="85" s="1"/>
  <c r="N40" i="85" s="1"/>
  <c r="N23" i="85"/>
  <c r="N24" i="85" s="1"/>
  <c r="N25" i="85" s="1"/>
  <c r="N26" i="85" s="1"/>
  <c r="N27" i="85" s="1"/>
  <c r="N12" i="85"/>
  <c r="N13" i="85" s="1"/>
  <c r="N14" i="85" s="1"/>
  <c r="N117" i="84"/>
  <c r="N118" i="84" s="1"/>
  <c r="N119" i="84" s="1"/>
  <c r="N120" i="84" s="1"/>
  <c r="N121" i="84" s="1"/>
  <c r="N36" i="84"/>
  <c r="N37" i="84" s="1"/>
  <c r="N48" i="84"/>
  <c r="N49" i="84" s="1"/>
  <c r="N72" i="84"/>
  <c r="N73" i="84" s="1"/>
  <c r="N105" i="84"/>
  <c r="N106" i="84" s="1"/>
  <c r="N107" i="84" s="1"/>
  <c r="N108" i="84" s="1"/>
  <c r="N109" i="84" s="1"/>
  <c r="N141" i="84"/>
  <c r="N142" i="84" s="1"/>
  <c r="N143" i="84" s="1"/>
  <c r="N144" i="84" s="1"/>
  <c r="N145" i="84" s="1"/>
  <c r="N24" i="84"/>
  <c r="N25" i="84" s="1"/>
  <c r="N60" i="84"/>
  <c r="N61" i="84" s="1"/>
  <c r="N46" i="83"/>
  <c r="N47" i="83" s="1"/>
  <c r="N48" i="83" s="1"/>
  <c r="N49" i="83" s="1"/>
  <c r="N94" i="83"/>
  <c r="N95" i="83" s="1"/>
  <c r="N96" i="83" s="1"/>
  <c r="N97" i="83" s="1"/>
  <c r="N142" i="83"/>
  <c r="N143" i="83" s="1"/>
  <c r="N144" i="83" s="1"/>
  <c r="N145" i="83" s="1"/>
  <c r="N34" i="83"/>
  <c r="N35" i="83" s="1"/>
  <c r="N36" i="83" s="1"/>
  <c r="N37" i="83" s="1"/>
  <c r="N82" i="83"/>
  <c r="N83" i="83" s="1"/>
  <c r="N84" i="83" s="1"/>
  <c r="N85" i="83" s="1"/>
  <c r="N130" i="83"/>
  <c r="N131" i="83" s="1"/>
  <c r="N132" i="83" s="1"/>
  <c r="N133" i="83" s="1"/>
  <c r="N22" i="83"/>
  <c r="N23" i="83" s="1"/>
  <c r="N24" i="83" s="1"/>
  <c r="N25" i="83" s="1"/>
  <c r="N70" i="83"/>
  <c r="N71" i="83" s="1"/>
  <c r="N72" i="83" s="1"/>
  <c r="N73" i="83" s="1"/>
  <c r="N118" i="83"/>
  <c r="N119" i="83" s="1"/>
  <c r="N120" i="83" s="1"/>
  <c r="N121" i="83" s="1"/>
  <c r="M12" i="80"/>
  <c r="M10" i="80"/>
  <c r="N9" i="80"/>
  <c r="N12" i="82"/>
  <c r="N13" i="82" s="1"/>
  <c r="N22" i="82"/>
  <c r="N23" i="82" s="1"/>
  <c r="N24" i="82" s="1"/>
  <c r="N25" i="82" s="1"/>
  <c r="N58" i="82"/>
  <c r="N59" i="82" s="1"/>
  <c r="N60" i="82" s="1"/>
  <c r="N61" i="82" s="1"/>
  <c r="N106" i="82"/>
  <c r="N107" i="82" s="1"/>
  <c r="N108" i="82" s="1"/>
  <c r="N109" i="82" s="1"/>
  <c r="N48" i="82"/>
  <c r="N49" i="82" s="1"/>
  <c r="N96" i="82"/>
  <c r="N97" i="82" s="1"/>
  <c r="N144" i="82"/>
  <c r="N145" i="82" s="1"/>
  <c r="N130" i="82"/>
  <c r="N131" i="82" s="1"/>
  <c r="N132" i="82" s="1"/>
  <c r="N133" i="82" s="1"/>
  <c r="N141" i="80"/>
  <c r="N142" i="80" s="1"/>
  <c r="N143" i="80" s="1"/>
  <c r="N144" i="80" s="1"/>
  <c r="N145" i="80" s="1"/>
  <c r="N130" i="80"/>
  <c r="N131" i="80" s="1"/>
  <c r="N132" i="80" s="1"/>
  <c r="N133" i="80" s="1"/>
  <c r="N94" i="80"/>
  <c r="N95" i="80" s="1"/>
  <c r="N96" i="80" s="1"/>
  <c r="N97" i="80" s="1"/>
  <c r="N70" i="80"/>
  <c r="N71" i="80" s="1"/>
  <c r="N72" i="80" s="1"/>
  <c r="N73" i="80" s="1"/>
  <c r="N58" i="80"/>
  <c r="N59" i="80" s="1"/>
  <c r="N60" i="80" s="1"/>
  <c r="N61" i="80" s="1"/>
  <c r="N21" i="80"/>
  <c r="N34" i="80"/>
  <c r="N35" i="80" s="1"/>
  <c r="N36" i="80" s="1"/>
  <c r="N37" i="80" s="1"/>
  <c r="N22" i="80"/>
  <c r="N23" i="80" s="1"/>
  <c r="N24" i="80" s="1"/>
  <c r="N25" i="80" s="1"/>
  <c r="N109" i="81"/>
  <c r="N110" i="81" s="1"/>
  <c r="N111" i="81" s="1"/>
  <c r="N31" i="81"/>
  <c r="N32" i="81" s="1"/>
  <c r="N33" i="81" s="1"/>
  <c r="N34" i="81" s="1"/>
  <c r="N75" i="81"/>
  <c r="N76" i="81" s="1"/>
  <c r="N77" i="81" s="1"/>
  <c r="N78" i="81" s="1"/>
  <c r="N119" i="81"/>
  <c r="N120" i="81" s="1"/>
  <c r="N121" i="81" s="1"/>
  <c r="N122" i="81" s="1"/>
  <c r="N21" i="81"/>
  <c r="N22" i="81" s="1"/>
  <c r="N23" i="81" s="1"/>
  <c r="N65" i="81"/>
  <c r="N66" i="81" s="1"/>
  <c r="N67" i="81" s="1"/>
  <c r="N119" i="76"/>
  <c r="N120" i="76" s="1"/>
  <c r="N121" i="76" s="1"/>
  <c r="N122" i="76" s="1"/>
  <c r="N108" i="76"/>
  <c r="N109" i="76" s="1"/>
  <c r="N110" i="76" s="1"/>
  <c r="N111" i="76" s="1"/>
  <c r="N97" i="76"/>
  <c r="N98" i="76" s="1"/>
  <c r="N99" i="76" s="1"/>
  <c r="N100" i="76" s="1"/>
  <c r="N86" i="76"/>
  <c r="N87" i="76" s="1"/>
  <c r="N88" i="76" s="1"/>
  <c r="N89" i="76" s="1"/>
  <c r="N75" i="76"/>
  <c r="N76" i="76" s="1"/>
  <c r="N77" i="76" s="1"/>
  <c r="N78" i="76" s="1"/>
  <c r="N64" i="76"/>
  <c r="N65" i="76" s="1"/>
  <c r="N66" i="76" s="1"/>
  <c r="N67" i="76" s="1"/>
  <c r="N42" i="76"/>
  <c r="N43" i="76" s="1"/>
  <c r="N44" i="76" s="1"/>
  <c r="N45" i="76" s="1"/>
  <c r="N31" i="76"/>
  <c r="N32" i="76" s="1"/>
  <c r="N33" i="76" s="1"/>
  <c r="N34" i="76" s="1"/>
  <c r="N20" i="76"/>
  <c r="N21" i="76" s="1"/>
  <c r="N22" i="76" s="1"/>
  <c r="N23" i="76" s="1"/>
  <c r="M8" i="76"/>
  <c r="N8" i="76" s="1"/>
  <c r="N10" i="80" l="1"/>
  <c r="N11" i="80" s="1"/>
  <c r="N12" i="80" s="1"/>
  <c r="N13" i="80" s="1"/>
  <c r="N9" i="76"/>
  <c r="N10" i="76" s="1"/>
  <c r="P9" i="76" l="1"/>
  <c r="P8" i="76"/>
  <c r="P7" i="76"/>
  <c r="P6" i="76"/>
  <c r="P5" i="76"/>
  <c r="P4" i="76"/>
  <c r="F11" i="76"/>
  <c r="M11" i="76" s="1"/>
  <c r="N11" i="76" s="1"/>
  <c r="N12" i="76" s="1"/>
  <c r="D11" i="76"/>
  <c r="F10" i="76"/>
  <c r="D10" i="76"/>
  <c r="F9" i="76"/>
  <c r="D9" i="76"/>
</calcChain>
</file>

<file path=xl/sharedStrings.xml><?xml version="1.0" encoding="utf-8"?>
<sst xmlns="http://schemas.openxmlformats.org/spreadsheetml/2006/main" count="5405" uniqueCount="171">
  <si>
    <t>Additional Championship Dive can be from any group.</t>
  </si>
  <si>
    <t>It is okay to have dives from more groups than are required but not less.</t>
  </si>
  <si>
    <t xml:space="preserve"> </t>
  </si>
  <si>
    <t>Dive#</t>
  </si>
  <si>
    <t>Dive Description</t>
  </si>
  <si>
    <t>Pos</t>
  </si>
  <si>
    <t>DD</t>
  </si>
  <si>
    <t>Net</t>
  </si>
  <si>
    <t>Award</t>
  </si>
  <si>
    <t>REQ</t>
  </si>
  <si>
    <t>Grp 1</t>
  </si>
  <si>
    <t>Grp 2</t>
  </si>
  <si>
    <t>CHMP</t>
  </si>
  <si>
    <t xml:space="preserve">  DIVING</t>
  </si>
  <si>
    <t xml:space="preserve">  ORDER</t>
  </si>
  <si>
    <r>
      <t>M I D L A K E S   D I V E    M E E T   S C O R E   S H E E T</t>
    </r>
    <r>
      <rPr>
        <b/>
        <sz val="10"/>
        <rFont val="Verdana"/>
        <family val="2"/>
      </rPr>
      <t xml:space="preserve"> </t>
    </r>
  </si>
  <si>
    <t xml:space="preserve"> Name</t>
  </si>
  <si>
    <t xml:space="preserve"> Club</t>
  </si>
  <si>
    <t xml:space="preserve"> Meet</t>
  </si>
  <si>
    <t>Grp 3</t>
  </si>
  <si>
    <t>Grp 4</t>
  </si>
  <si>
    <t>S</t>
  </si>
  <si>
    <t>Forward Dive</t>
  </si>
  <si>
    <t>Inward Dive</t>
  </si>
  <si>
    <t>Back Jump</t>
  </si>
  <si>
    <t>T</t>
  </si>
  <si>
    <t>Forward Jump</t>
  </si>
  <si>
    <t>Back Dive</t>
  </si>
  <si>
    <t>P</t>
  </si>
  <si>
    <t>F</t>
  </si>
  <si>
    <t xml:space="preserve">Total </t>
  </si>
  <si>
    <t>Matchup</t>
  </si>
  <si>
    <t>MEET DATA FOR ALL DIVERS</t>
  </si>
  <si>
    <t xml:space="preserve"> a Group requirement. Jumps CANNOT replace the required front dive.</t>
  </si>
  <si>
    <t xml:space="preserve">Groups:  Forward, Backward, Reverse, Inward, Twisting </t>
  </si>
  <si>
    <t>INFO</t>
  </si>
  <si>
    <t>List of Midlakes Dives</t>
  </si>
  <si>
    <t>Forward</t>
  </si>
  <si>
    <t>Reverse</t>
  </si>
  <si>
    <t>Inward</t>
  </si>
  <si>
    <t>Twist</t>
  </si>
  <si>
    <t>Back Dive 1/2 Twist</t>
  </si>
  <si>
    <t>Reverse Dive</t>
  </si>
  <si>
    <t>Forward Flying 1 SS</t>
  </si>
  <si>
    <t>Forward Flying 1.5 SS</t>
  </si>
  <si>
    <t>Back</t>
  </si>
  <si>
    <t>Inward Flying 1 SS</t>
  </si>
  <si>
    <t>Inward Flying 1.5 SS</t>
  </si>
  <si>
    <t>Flying Reverse 1 SS</t>
  </si>
  <si>
    <t>Forward Dive 1/2 Twist</t>
  </si>
  <si>
    <t>Forward Dive 1 Twist</t>
  </si>
  <si>
    <t>This is a master dive list.  Any information listed here feeds the spreadsheets in the workbook.</t>
  </si>
  <si>
    <t>The data below prefills all the other sheets.  Change it here once to add it to every sheet.</t>
  </si>
  <si>
    <t>The dive information on the worksheets in this workbook all look up from this master list.  The sheets have data validation to control the data entry and prevent errors.</t>
  </si>
  <si>
    <t>Forward 1 SS</t>
  </si>
  <si>
    <t>Forward 3 SS</t>
  </si>
  <si>
    <t>Back 1 SS</t>
  </si>
  <si>
    <t>Back 1.5 SS</t>
  </si>
  <si>
    <t>Forward 1.5 SS</t>
  </si>
  <si>
    <t>Forward 2.5 SS</t>
  </si>
  <si>
    <t>Forward 3.5 SS</t>
  </si>
  <si>
    <t>Back 2 SS</t>
  </si>
  <si>
    <t>Back 2.5 SS</t>
  </si>
  <si>
    <t>Flying Back 1 SS</t>
  </si>
  <si>
    <t>Reverse 1 SS</t>
  </si>
  <si>
    <t>Reverse 1.5 SS</t>
  </si>
  <si>
    <t>Reverse 2 SS</t>
  </si>
  <si>
    <t>Reverse 2.5 SS</t>
  </si>
  <si>
    <t>Inward 1 SS</t>
  </si>
  <si>
    <t>Inward 1.5 SS</t>
  </si>
  <si>
    <t>Inward 2 SS</t>
  </si>
  <si>
    <t>Inward 2.5 SS</t>
  </si>
  <si>
    <t>Forward 2 SS</t>
  </si>
  <si>
    <t>Back 1 SS 1 Twist</t>
  </si>
  <si>
    <t>Forward 1 SS 1 Twist</t>
  </si>
  <si>
    <t>Forward 1 SS 1/2 Twist</t>
  </si>
  <si>
    <t>5211 -8/10 U</t>
  </si>
  <si>
    <t>5211 -12/14/17 U</t>
  </si>
  <si>
    <t>Forward 1 SS 2 Twists</t>
  </si>
  <si>
    <t>Forward 1 SS 3 Twists</t>
  </si>
  <si>
    <t>Forward 1.5 SS 1/2 Twist</t>
  </si>
  <si>
    <t>Forward 1.5 SS 1 Twist</t>
  </si>
  <si>
    <t>Forward 1.5 SS 2 Twists</t>
  </si>
  <si>
    <t>Forward 1.5 SS 3 Twists</t>
  </si>
  <si>
    <t>Forward 2.5 SS 1 Twist</t>
  </si>
  <si>
    <t>Back Dive 1 Twist</t>
  </si>
  <si>
    <t>Back 1 SS 1/2 Twist</t>
  </si>
  <si>
    <t>Back 1 SS 1.5 Twists</t>
  </si>
  <si>
    <t>Back 1 SS 2.5 Twists</t>
  </si>
  <si>
    <t>Back 1 SS 3.5 Twists</t>
  </si>
  <si>
    <t>Back 1.5 SS 1/2 Twist</t>
  </si>
  <si>
    <t>Back 1.5 SS 2.5 Twists</t>
  </si>
  <si>
    <t>Back 1.5 SS 1.5 Twists</t>
  </si>
  <si>
    <t>Back 2.5 SS 1/2 Twist</t>
  </si>
  <si>
    <t>Reverse Dive 1/2 Twist</t>
  </si>
  <si>
    <t>Reverse Dive 1 Twist</t>
  </si>
  <si>
    <t>Reverse 1 SS 1/2 Twist</t>
  </si>
  <si>
    <t>Reverse 1 SS 1.5 Twists</t>
  </si>
  <si>
    <t>Reverse 1 SS 2.5 Twists</t>
  </si>
  <si>
    <t>Reverse 1 SS 1 Twist</t>
  </si>
  <si>
    <t>Reverse 1.5 SS 1/2 Twist</t>
  </si>
  <si>
    <t>Reverse 1.5 SS 1.5 Twists</t>
  </si>
  <si>
    <t>Reverse 1.5 SS 2.5 Twists</t>
  </si>
  <si>
    <t>Reverse 2.5 SS 1/2 Twist</t>
  </si>
  <si>
    <t>Inward Dive 1/2 Twist</t>
  </si>
  <si>
    <t>Inward Dive 1 Twist</t>
  </si>
  <si>
    <t>Inward 1 SS 1/2 Twist</t>
  </si>
  <si>
    <t>Inward 1 SS 1 Twist</t>
  </si>
  <si>
    <t>Inward 1.5 SS 1 Twist</t>
  </si>
  <si>
    <t>Inward 2.5 SS 2 Twists</t>
  </si>
  <si>
    <t>My Diver Name</t>
  </si>
  <si>
    <t>HOW TO USE THIS WORKBOOK</t>
  </si>
  <si>
    <t>Enter Dive Information</t>
  </si>
  <si>
    <t xml:space="preserve">except for selecting the position.  </t>
  </si>
  <si>
    <t>Verify that you have selected a valid position, esp for dives in the Twist grouping.</t>
  </si>
  <si>
    <t xml:space="preserve">auto-fill based on the dive number you select.  You cannot change the Required Dive </t>
  </si>
  <si>
    <t xml:space="preserve"> "T" (Tuck - C), "P" (Pike - B), "S" (Straight - A) or "F" (Free - D).  </t>
  </si>
  <si>
    <t>Once you have selected a position, the Degree of Difficulty (DD) will auto-populate.</t>
  </si>
  <si>
    <t>This particular dive has a 1.0 DD for 8 and under and 10 and under divers.  Make sure</t>
  </si>
  <si>
    <t>to select the correct item from the drop-down list of dives.  It will appear in the drop-down</t>
  </si>
  <si>
    <t>as 5211-8/10 or 5211-12/14/17.  (You may see only the first part, e.g. 5211-8 or 5211-12.)</t>
  </si>
  <si>
    <t>print the sheet.</t>
  </si>
  <si>
    <t>Congratulations</t>
  </si>
  <si>
    <t>Do not delete any of the "master" worksheets in the workbook.  Use the age-based worksheets</t>
  </si>
  <si>
    <t>You can reuse this worksheet to change your meet info quickly!</t>
  </si>
  <si>
    <t>Meet Date</t>
  </si>
  <si>
    <t>Cumulative</t>
  </si>
  <si>
    <t>My Club Name</t>
  </si>
  <si>
    <t>FINAL</t>
  </si>
  <si>
    <t>PLACE</t>
  </si>
  <si>
    <t>8 &amp; UNDER B</t>
  </si>
  <si>
    <t xml:space="preserve">Date: </t>
  </si>
  <si>
    <t>This workbook was created to help Midlakes scoring for meets to calculate quickly.</t>
  </si>
  <si>
    <t>as templates for each of your age groups.  See the instructions below.</t>
  </si>
  <si>
    <t>Midlakes League Dive Meet Tally Sheet</t>
  </si>
  <si>
    <t xml:space="preserve">You can enter the meet date and the meet name, e.g. "MIBC vs. Mercerwood" </t>
  </si>
  <si>
    <t>What you enter here will auto-populate all the sheets in this workbook.</t>
  </si>
  <si>
    <t xml:space="preserve">or "NHSTC vs. Phantom Lake".  Space is limited so abbreviate when possible.  </t>
  </si>
  <si>
    <t>The meet data in the top area auto-fills based on step 3 above.</t>
  </si>
  <si>
    <t>8 &amp; UNDER A</t>
  </si>
  <si>
    <t xml:space="preserve">Forward and Backward jumps are 1.0 DD and can be used as </t>
  </si>
  <si>
    <t>True DD except where indicated (Required dive OR 8&amp;U/10&amp;U Back Dive-1/2 Twist=1.0)</t>
  </si>
  <si>
    <t xml:space="preserve">1. Enter your dive meet info on the "MeetInfoAllSheets" worksheet.  </t>
  </si>
  <si>
    <t>2.  When you are ready to add a diver, click on the tab of the age-appropriate worksheet</t>
  </si>
  <si>
    <t>Add Divers</t>
  </si>
  <si>
    <t>3.  On each age group tab, enter the divers' names and clubs, and dive order.</t>
  </si>
  <si>
    <t xml:space="preserve">4.  Enter the dive numbers for each dive using the drop-down list.  The dive name will </t>
  </si>
  <si>
    <t>5. Select a position for each dive, including the Required Dive.  You may select</t>
  </si>
  <si>
    <t>Score the Dives</t>
  </si>
  <si>
    <t xml:space="preserve">7. Leave the Champs dive empty until needed.  It is fine for it to say "#N/A" when you </t>
  </si>
  <si>
    <t>The spreadsheet will automatically tally the scores and compute the degree of difficulty.</t>
  </si>
  <si>
    <t>8. Enter the 2, 3, or 5 scores for each diver from each round.  Do not use 4 judges.</t>
  </si>
  <si>
    <t>9. Compare all the total scores.  Assign winners and fill out the meet summary sheet.</t>
  </si>
  <si>
    <t>Give a copy of your summary sheet for the "A" and "B" meets to the Midlakes Dive Reps.</t>
  </si>
  <si>
    <t xml:space="preserve">Hopefully, this made completing dive scoring easier for you! </t>
  </si>
  <si>
    <t xml:space="preserve">If you discovered that a diver changed a dive or dive position at the meet, </t>
  </si>
  <si>
    <t xml:space="preserve">this can affect the DD.  Because the computer doesn't allow for this, you will need to </t>
  </si>
  <si>
    <t>You can add a new worksheet to the scoring spreadsheet with Notes from the meet.</t>
  </si>
  <si>
    <t>make note of the new dive number/name/position, and adjust the DD as needed.</t>
  </si>
  <si>
    <t>Any</t>
  </si>
  <si>
    <t>10 &amp; UNDER B</t>
  </si>
  <si>
    <t>10 &amp; UNDER A</t>
  </si>
  <si>
    <t>12 &amp; UNDER B</t>
  </si>
  <si>
    <t>12 &amp; UNDER A</t>
  </si>
  <si>
    <t>14 &amp; UNDER B</t>
  </si>
  <si>
    <t>14 &amp; UNDER A</t>
  </si>
  <si>
    <t>17 &amp; UNDER B</t>
  </si>
  <si>
    <t>17 &amp; UNDER A</t>
  </si>
  <si>
    <t>Set Up Your Meet Info - Use a New Sheet for Each Meet</t>
  </si>
  <si>
    <r>
      <t xml:space="preserve">6. </t>
    </r>
    <r>
      <rPr>
        <b/>
        <sz val="10"/>
        <rFont val="Verdana"/>
        <family val="2"/>
      </rPr>
      <t xml:space="preserve"> Important note: </t>
    </r>
    <r>
      <rPr>
        <sz val="10"/>
        <rFont val="Verdana"/>
        <family val="2"/>
      </rPr>
      <t xml:space="preserve"> Midlakes allows divers to select the dive 5211 </t>
    </r>
    <r>
      <rPr>
        <b/>
        <sz val="10"/>
        <rFont val="Verdana"/>
        <family val="2"/>
      </rPr>
      <t>Back Dive-1/2 Twist</t>
    </r>
    <r>
      <rPr>
        <sz val="10"/>
        <rFont val="Verdana"/>
        <family val="2"/>
      </rPr>
      <t>.</t>
    </r>
  </si>
  <si>
    <t>Send award ribbons to the coaches of each team with the diver name and score.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</si>
</sst>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;\-0;;@"/>
    <numFmt numFmtId="166" formatCode="0.0;\-0.0;;@"/>
    <numFmt numFmtId="167" formatCode="[$-2409]mmmm\ dd\,\ yyyy;@"/>
  </numFmts>
  <fonts count="15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0"/>
      <color theme="0"/>
      <name val="Verdana"/>
      <family val="2"/>
    </font>
    <font>
      <b/>
      <sz val="24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5" fontId="0" fillId="0" borderId="0" xfId="0" applyNumberFormat="1" applyFill="1" applyBorder="1"/>
    <xf numFmtId="166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164" fontId="0" fillId="0" borderId="0" xfId="0" applyNumberFormat="1"/>
    <xf numFmtId="0" fontId="1" fillId="0" borderId="7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top"/>
    </xf>
    <xf numFmtId="0" fontId="1" fillId="0" borderId="0" xfId="0" applyFont="1"/>
    <xf numFmtId="164" fontId="0" fillId="3" borderId="0" xfId="0" applyNumberFormat="1" applyFill="1"/>
    <xf numFmtId="0" fontId="0" fillId="0" borderId="0" xfId="0" applyAlignment="1">
      <alignment horizontal="left" vertical="top" wrapText="1"/>
    </xf>
    <xf numFmtId="0" fontId="1" fillId="0" borderId="1" xfId="0" applyFont="1" applyBorder="1"/>
    <xf numFmtId="0" fontId="13" fillId="0" borderId="0" xfId="0" applyFont="1" applyFill="1"/>
    <xf numFmtId="164" fontId="0" fillId="0" borderId="0" xfId="0" applyNumberFormat="1" applyFill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0" borderId="0" xfId="0" applyFont="1"/>
    <xf numFmtId="2" fontId="0" fillId="0" borderId="0" xfId="0" applyNumberFormat="1"/>
    <xf numFmtId="0" fontId="14" fillId="0" borderId="0" xfId="0" applyFont="1"/>
    <xf numFmtId="167" fontId="9" fillId="4" borderId="1" xfId="0" applyNumberFormat="1" applyFont="1" applyFill="1" applyBorder="1" applyProtection="1">
      <protection locked="0"/>
    </xf>
    <xf numFmtId="0" fontId="1" fillId="0" borderId="5" xfId="0" applyFont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/>
    </xf>
    <xf numFmtId="165" fontId="6" fillId="0" borderId="5" xfId="0" applyNumberFormat="1" applyFont="1" applyBorder="1" applyAlignment="1" applyProtection="1">
      <alignment horizontal="left" vertical="center"/>
      <protection locked="0"/>
    </xf>
    <xf numFmtId="165" fontId="6" fillId="0" borderId="5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Fill="1" applyBorder="1" applyAlignment="1" applyProtection="1">
      <alignment horizontal="center" vertical="center"/>
    </xf>
    <xf numFmtId="165" fontId="8" fillId="0" borderId="5" xfId="0" applyNumberFormat="1" applyFont="1" applyFill="1" applyBorder="1" applyAlignment="1" applyProtection="1">
      <alignment horizontal="center" vertical="center"/>
      <protection locked="0"/>
    </xf>
    <xf numFmtId="165" fontId="6" fillId="2" borderId="9" xfId="0" applyNumberFormat="1" applyFont="1" applyFill="1" applyBorder="1" applyAlignment="1" applyProtection="1">
      <alignment horizontal="left" vertical="center"/>
      <protection locked="0"/>
    </xf>
    <xf numFmtId="165" fontId="6" fillId="0" borderId="8" xfId="0" applyNumberFormat="1" applyFont="1" applyFill="1" applyBorder="1" applyAlignment="1" applyProtection="1">
      <alignment horizontal="left" vertical="center"/>
      <protection locked="0"/>
    </xf>
    <xf numFmtId="164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12" xfId="0" applyBorder="1" applyProtection="1"/>
    <xf numFmtId="0" fontId="0" fillId="0" borderId="7" xfId="0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3" xfId="0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166" fontId="3" fillId="0" borderId="5" xfId="0" applyNumberFormat="1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/>
    </xf>
    <xf numFmtId="164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0" fontId="7" fillId="0" borderId="0" xfId="0" applyFont="1" applyAlignment="1" applyProtection="1">
      <alignment horizontal="right" vertical="center"/>
    </xf>
    <xf numFmtId="0" fontId="1" fillId="0" borderId="12" xfId="0" applyFont="1" applyBorder="1" applyAlignment="1" applyProtection="1">
      <alignment horizontal="right"/>
    </xf>
    <xf numFmtId="0" fontId="0" fillId="0" borderId="16" xfId="0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0" fillId="0" borderId="17" xfId="0" applyBorder="1"/>
    <xf numFmtId="0" fontId="0" fillId="0" borderId="14" xfId="0" applyBorder="1" applyAlignment="1" applyProtection="1">
      <alignment vertical="top"/>
    </xf>
    <xf numFmtId="0" fontId="1" fillId="0" borderId="14" xfId="0" applyFont="1" applyBorder="1" applyAlignment="1" applyProtection="1">
      <alignment horizontal="right" vertical="top"/>
    </xf>
    <xf numFmtId="0" fontId="0" fillId="0" borderId="0" xfId="0" applyFill="1" applyBorder="1" applyAlignment="1" applyProtection="1"/>
    <xf numFmtId="0" fontId="0" fillId="7" borderId="4" xfId="0" applyFill="1" applyBorder="1" applyAlignment="1" applyProtection="1"/>
    <xf numFmtId="0" fontId="9" fillId="4" borderId="1" xfId="0" applyFont="1" applyFill="1" applyBorder="1" applyAlignment="1" applyProtection="1">
      <alignment horizontal="right"/>
      <protection locked="0"/>
    </xf>
    <xf numFmtId="0" fontId="11" fillId="0" borderId="0" xfId="0" applyFont="1" applyProtection="1"/>
    <xf numFmtId="0" fontId="1" fillId="0" borderId="0" xfId="0" applyFont="1" applyProtection="1"/>
    <xf numFmtId="0" fontId="10" fillId="0" borderId="0" xfId="0" applyFont="1" applyAlignment="1" applyProtection="1">
      <alignment horizontal="right"/>
    </xf>
    <xf numFmtId="165" fontId="2" fillId="0" borderId="0" xfId="0" applyNumberFormat="1" applyFont="1" applyFill="1" applyBorder="1" applyProtection="1"/>
    <xf numFmtId="0" fontId="2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top" wrapText="1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67" fontId="6" fillId="0" borderId="17" xfId="0" applyNumberFormat="1" applyFont="1" applyBorder="1" applyAlignment="1" applyProtection="1">
      <alignment horizontal="left" vertical="center"/>
    </xf>
    <xf numFmtId="167" fontId="6" fillId="0" borderId="18" xfId="0" applyNumberFormat="1" applyFont="1" applyBorder="1" applyAlignment="1" applyProtection="1">
      <alignment horizontal="left" vertical="center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FDF"/>
      <color rgb="FFFF33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022E4-9AEC-4DD2-BB6B-2718914B15C7}">
  <sheetPr>
    <pageSetUpPr fitToPage="1"/>
  </sheetPr>
  <dimension ref="A1:B55"/>
  <sheetViews>
    <sheetView tabSelected="1" workbookViewId="0"/>
  </sheetViews>
  <sheetFormatPr defaultRowHeight="12.75" x14ac:dyDescent="0.2"/>
  <sheetData>
    <row r="1" spans="1:2" ht="29.25" x14ac:dyDescent="0.35">
      <c r="A1" s="21" t="s">
        <v>134</v>
      </c>
    </row>
    <row r="3" spans="1:2" x14ac:dyDescent="0.2">
      <c r="A3" s="19" t="s">
        <v>132</v>
      </c>
    </row>
    <row r="4" spans="1:2" x14ac:dyDescent="0.2">
      <c r="A4" s="19" t="s">
        <v>123</v>
      </c>
    </row>
    <row r="5" spans="1:2" x14ac:dyDescent="0.2">
      <c r="A5" s="19" t="s">
        <v>133</v>
      </c>
    </row>
    <row r="7" spans="1:2" x14ac:dyDescent="0.2">
      <c r="A7" s="11" t="s">
        <v>111</v>
      </c>
    </row>
    <row r="8" spans="1:2" x14ac:dyDescent="0.2">
      <c r="A8" s="11"/>
    </row>
    <row r="9" spans="1:2" x14ac:dyDescent="0.2">
      <c r="A9" s="11" t="s">
        <v>168</v>
      </c>
    </row>
    <row r="10" spans="1:2" x14ac:dyDescent="0.2">
      <c r="B10" s="19" t="s">
        <v>142</v>
      </c>
    </row>
    <row r="11" spans="1:2" x14ac:dyDescent="0.2">
      <c r="B11" s="19" t="s">
        <v>135</v>
      </c>
    </row>
    <row r="12" spans="1:2" x14ac:dyDescent="0.2">
      <c r="B12" s="19" t="s">
        <v>137</v>
      </c>
    </row>
    <row r="13" spans="1:2" x14ac:dyDescent="0.2">
      <c r="B13" s="19" t="s">
        <v>136</v>
      </c>
    </row>
    <row r="14" spans="1:2" x14ac:dyDescent="0.2">
      <c r="B14" s="19"/>
    </row>
    <row r="15" spans="1:2" x14ac:dyDescent="0.2">
      <c r="A15" s="11" t="s">
        <v>144</v>
      </c>
    </row>
    <row r="16" spans="1:2" x14ac:dyDescent="0.2">
      <c r="B16" s="19" t="s">
        <v>143</v>
      </c>
    </row>
    <row r="17" spans="1:2" x14ac:dyDescent="0.2">
      <c r="B17" s="19"/>
    </row>
    <row r="18" spans="1:2" x14ac:dyDescent="0.2">
      <c r="B18" s="19" t="s">
        <v>145</v>
      </c>
    </row>
    <row r="19" spans="1:2" x14ac:dyDescent="0.2">
      <c r="B19" s="19" t="s">
        <v>138</v>
      </c>
    </row>
    <row r="20" spans="1:2" x14ac:dyDescent="0.2">
      <c r="B20" s="19"/>
    </row>
    <row r="21" spans="1:2" x14ac:dyDescent="0.2">
      <c r="B21" s="19"/>
    </row>
    <row r="22" spans="1:2" x14ac:dyDescent="0.2">
      <c r="A22" s="11" t="s">
        <v>112</v>
      </c>
    </row>
    <row r="23" spans="1:2" x14ac:dyDescent="0.2">
      <c r="B23" s="19" t="s">
        <v>146</v>
      </c>
    </row>
    <row r="24" spans="1:2" x14ac:dyDescent="0.2">
      <c r="B24" s="19" t="s">
        <v>115</v>
      </c>
    </row>
    <row r="25" spans="1:2" x14ac:dyDescent="0.2">
      <c r="B25" s="19" t="s">
        <v>113</v>
      </c>
    </row>
    <row r="26" spans="1:2" x14ac:dyDescent="0.2">
      <c r="B26" s="19"/>
    </row>
    <row r="27" spans="1:2" x14ac:dyDescent="0.2">
      <c r="B27" s="19" t="s">
        <v>147</v>
      </c>
    </row>
    <row r="28" spans="1:2" x14ac:dyDescent="0.2">
      <c r="B28" s="19" t="s">
        <v>116</v>
      </c>
    </row>
    <row r="29" spans="1:2" x14ac:dyDescent="0.2">
      <c r="B29" s="19" t="s">
        <v>114</v>
      </c>
    </row>
    <row r="30" spans="1:2" x14ac:dyDescent="0.2">
      <c r="B30" s="19" t="s">
        <v>117</v>
      </c>
    </row>
    <row r="32" spans="1:2" x14ac:dyDescent="0.2">
      <c r="B32" s="19" t="s">
        <v>169</v>
      </c>
    </row>
    <row r="33" spans="1:2" x14ac:dyDescent="0.2">
      <c r="B33" s="19" t="s">
        <v>118</v>
      </c>
    </row>
    <row r="34" spans="1:2" x14ac:dyDescent="0.2">
      <c r="B34" s="19" t="s">
        <v>119</v>
      </c>
    </row>
    <row r="35" spans="1:2" x14ac:dyDescent="0.2">
      <c r="B35" s="19" t="s">
        <v>120</v>
      </c>
    </row>
    <row r="37" spans="1:2" x14ac:dyDescent="0.2">
      <c r="B37" s="19" t="s">
        <v>149</v>
      </c>
    </row>
    <row r="38" spans="1:2" x14ac:dyDescent="0.2">
      <c r="B38" s="19" t="s">
        <v>121</v>
      </c>
    </row>
    <row r="40" spans="1:2" x14ac:dyDescent="0.2">
      <c r="A40" s="11" t="s">
        <v>148</v>
      </c>
    </row>
    <row r="41" spans="1:2" x14ac:dyDescent="0.2">
      <c r="B41" s="19" t="s">
        <v>151</v>
      </c>
    </row>
    <row r="42" spans="1:2" x14ac:dyDescent="0.2">
      <c r="B42" s="19" t="s">
        <v>150</v>
      </c>
    </row>
    <row r="44" spans="1:2" x14ac:dyDescent="0.2">
      <c r="B44" s="19" t="s">
        <v>152</v>
      </c>
    </row>
    <row r="45" spans="1:2" x14ac:dyDescent="0.2">
      <c r="B45" s="19" t="s">
        <v>153</v>
      </c>
    </row>
    <row r="46" spans="1:2" x14ac:dyDescent="0.2">
      <c r="B46" s="19" t="s">
        <v>170</v>
      </c>
    </row>
    <row r="48" spans="1:2" x14ac:dyDescent="0.2">
      <c r="A48" s="11" t="s">
        <v>122</v>
      </c>
    </row>
    <row r="49" spans="2:2" x14ac:dyDescent="0.2">
      <c r="B49" s="19" t="s">
        <v>154</v>
      </c>
    </row>
    <row r="52" spans="2:2" x14ac:dyDescent="0.2">
      <c r="B52" s="19" t="s">
        <v>155</v>
      </c>
    </row>
    <row r="53" spans="2:2" x14ac:dyDescent="0.2">
      <c r="B53" s="19" t="s">
        <v>156</v>
      </c>
    </row>
    <row r="54" spans="2:2" x14ac:dyDescent="0.2">
      <c r="B54" s="19" t="s">
        <v>158</v>
      </c>
    </row>
    <row r="55" spans="2:2" x14ac:dyDescent="0.2">
      <c r="B55" s="19" t="s">
        <v>157</v>
      </c>
    </row>
  </sheetData>
  <sheetProtection sheet="1" objects="1" scenarios="1"/>
  <pageMargins left="0.7" right="0.7" top="0.75" bottom="0.75" header="0.3" footer="0.3"/>
  <pageSetup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29B7F-DA5E-41F5-82D5-B8E0E9205044}">
  <sheetPr>
    <tabColor rgb="FFFF33CC"/>
    <pageSetUpPr fitToPage="1"/>
  </sheetPr>
  <dimension ref="B1:P145"/>
  <sheetViews>
    <sheetView workbookViewId="0">
      <pane ySplit="2" topLeftCell="A3" activePane="bottomLeft" state="frozen"/>
      <selection pane="bottomLeft" activeCell="C3" sqref="C3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161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3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x14ac:dyDescent="0.2">
      <c r="B11" s="80" t="s">
        <v>19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thickBot="1" x14ac:dyDescent="0.25">
      <c r="B12" s="80" t="s">
        <v>159</v>
      </c>
      <c r="C12" s="25"/>
      <c r="D12" s="23" t="e">
        <f>VLOOKUP($C12,DiveList!$C$3:$D$71,2,FALSE)</f>
        <v>#N/A</v>
      </c>
      <c r="E12" s="26"/>
      <c r="F12" s="24" t="e">
        <f>VLOOKUP($C12,DiveList!$C$3:$H$71,IF($E12="S",5,IF($E12="P", 4, IF($E12="T", 3,IF($E12="F",6,5)))), FALSE)</f>
        <v>#N/A</v>
      </c>
      <c r="G12" s="31"/>
      <c r="H12" s="32"/>
      <c r="I12" s="32"/>
      <c r="J12" s="33"/>
      <c r="K12" s="33"/>
      <c r="L12" s="53" t="str">
        <f t="shared" si="1"/>
        <v/>
      </c>
      <c r="M12" s="51" t="str">
        <f>IF(ISNUMBER(L12),L12*F12,"")</f>
        <v/>
      </c>
      <c r="N12" s="54" t="str">
        <f>IF(AND(ISNUMBER(N11), ISNUMBER(M12)),N11+M12,"")</f>
        <v/>
      </c>
    </row>
    <row r="13" spans="2:16" ht="14.25" customHeight="1" thickTop="1" thickBot="1" x14ac:dyDescent="0.25">
      <c r="B13" s="56" t="s">
        <v>12</v>
      </c>
      <c r="C13" s="29"/>
      <c r="D13" s="57" t="e">
        <f>VLOOKUP($C13,DiveList!$C$3:$D$71,2,FALSE)</f>
        <v>#N/A</v>
      </c>
      <c r="E13" s="34"/>
      <c r="F13" s="58" t="e">
        <f>VLOOKUP($C13,DiveList!$C$3:$H$71,IF($E13="S",5,IF($E13="P", 4, IF($E13="T", 3,IF($E13="F",6,5)))), FALSE)</f>
        <v>#N/A</v>
      </c>
      <c r="G13" s="35"/>
      <c r="H13" s="36"/>
      <c r="I13" s="36"/>
      <c r="J13" s="36"/>
      <c r="K13" s="36"/>
      <c r="L13" s="59" t="str">
        <f t="shared" si="1"/>
        <v/>
      </c>
      <c r="M13" s="59" t="str">
        <f>IF(ISNUMBER(L13),L13*F13,"")</f>
        <v/>
      </c>
      <c r="N13" s="60" t="str">
        <f>IF(AND(ISNUMBER(N12), ISNUMBER(M13)),N12+M13,"")</f>
        <v/>
      </c>
    </row>
    <row r="14" spans="2:16" ht="20.25" customHeight="1" thickTop="1" thickBot="1" x14ac:dyDescent="0.25">
      <c r="B14" s="61"/>
      <c r="C14" s="62"/>
      <c r="D14" s="62"/>
      <c r="E14" s="62"/>
      <c r="F14" s="63"/>
      <c r="G14" s="46"/>
      <c r="H14" s="40"/>
      <c r="I14" s="40"/>
      <c r="J14" s="40"/>
      <c r="K14" s="40"/>
      <c r="L14" s="40"/>
      <c r="M14" s="64" t="s">
        <v>30</v>
      </c>
      <c r="N14" s="74" t="str">
        <f>IF(ISNUMBER(N13),N13,N12)</f>
        <v/>
      </c>
    </row>
    <row r="15" spans="2:16" ht="16.5" customHeight="1" thickTop="1" x14ac:dyDescent="0.2">
      <c r="B15" s="1"/>
      <c r="C15" s="5"/>
      <c r="D15" s="5"/>
      <c r="E15" s="5"/>
      <c r="F15" s="6"/>
      <c r="G15" s="2"/>
    </row>
    <row r="16" spans="2:16" ht="13.5" thickBot="1" x14ac:dyDescent="0.25"/>
    <row r="17" spans="2:14" x14ac:dyDescent="0.2">
      <c r="B17" s="42" t="s">
        <v>13</v>
      </c>
      <c r="C17" s="88"/>
      <c r="D17" s="43" t="s">
        <v>16</v>
      </c>
      <c r="E17" s="9" t="s">
        <v>110</v>
      </c>
      <c r="F17" s="44"/>
      <c r="G17" s="44"/>
      <c r="H17" s="44"/>
      <c r="I17" s="44"/>
      <c r="J17" s="44"/>
      <c r="K17" s="44"/>
      <c r="L17" s="44"/>
      <c r="M17" s="65" t="s">
        <v>128</v>
      </c>
      <c r="N17" s="90"/>
    </row>
    <row r="18" spans="2:14" ht="13.5" thickBot="1" x14ac:dyDescent="0.25">
      <c r="B18" s="71" t="s">
        <v>14</v>
      </c>
      <c r="C18" s="89"/>
      <c r="D18" s="43" t="s">
        <v>17</v>
      </c>
      <c r="E18" s="9" t="s">
        <v>127</v>
      </c>
      <c r="F18" s="44"/>
      <c r="G18" s="44"/>
      <c r="H18" s="44"/>
      <c r="I18" s="44"/>
      <c r="J18" s="44"/>
      <c r="K18" s="44"/>
      <c r="L18" s="44"/>
      <c r="M18" s="72" t="s">
        <v>129</v>
      </c>
      <c r="N18" s="91"/>
    </row>
    <row r="19" spans="2:14" x14ac:dyDescent="0.2">
      <c r="B19" s="45"/>
      <c r="C19" s="46"/>
      <c r="D19" s="46"/>
      <c r="E19" s="46"/>
      <c r="F19" s="46"/>
      <c r="G19" s="46"/>
      <c r="H19" s="40"/>
      <c r="I19" s="40"/>
      <c r="J19" s="40"/>
      <c r="K19" s="40"/>
      <c r="L19" s="40"/>
      <c r="M19" s="40"/>
      <c r="N19" s="40"/>
    </row>
    <row r="20" spans="2:14" x14ac:dyDescent="0.2">
      <c r="B20" s="47"/>
      <c r="C20" s="48" t="s">
        <v>3</v>
      </c>
      <c r="D20" s="49" t="s">
        <v>4</v>
      </c>
      <c r="E20" s="49" t="s">
        <v>5</v>
      </c>
      <c r="F20" s="49" t="s">
        <v>6</v>
      </c>
      <c r="G20" s="49">
        <v>1</v>
      </c>
      <c r="H20" s="50">
        <v>2</v>
      </c>
      <c r="I20" s="50">
        <v>3</v>
      </c>
      <c r="J20" s="50">
        <v>4</v>
      </c>
      <c r="K20" s="50">
        <v>5</v>
      </c>
      <c r="L20" s="51" t="s">
        <v>7</v>
      </c>
      <c r="M20" s="51" t="s">
        <v>8</v>
      </c>
      <c r="N20" s="51" t="s">
        <v>126</v>
      </c>
    </row>
    <row r="21" spans="2:14" x14ac:dyDescent="0.2">
      <c r="B21" s="52" t="s">
        <v>9</v>
      </c>
      <c r="C21" s="30">
        <v>101</v>
      </c>
      <c r="D21" s="27" t="s">
        <v>22</v>
      </c>
      <c r="E21" s="28"/>
      <c r="F21" s="24">
        <v>1.9</v>
      </c>
      <c r="G21" s="31"/>
      <c r="H21" s="32"/>
      <c r="I21" s="32"/>
      <c r="J21" s="32"/>
      <c r="K21" s="32"/>
      <c r="L21" s="53" t="str">
        <f>IF(COUNT(G21:K21)=0,"", IF(COUNT(G21:K21)=2,SUM(G21:K21)*1.5, IF(COUNT(G21:K21)=3,SUM(G21:K21), IF(COUNT(G21:K21)=5,SUM(G21:K21)-MIN(G21:K21)-MAX(G21:K21), ))))</f>
        <v/>
      </c>
      <c r="M21" s="51" t="str">
        <f t="shared" ref="M21:M22" si="2">IF(ISNUMBER(L21),L21*F21,"")</f>
        <v/>
      </c>
      <c r="N21" s="54" t="str">
        <f>M21</f>
        <v/>
      </c>
    </row>
    <row r="22" spans="2:14" x14ac:dyDescent="0.2">
      <c r="B22" s="55" t="s">
        <v>10</v>
      </c>
      <c r="C22" s="25"/>
      <c r="D22" s="23" t="e">
        <f>VLOOKUP($C22,DiveList!$C$3:$D$71,2,FALSE)</f>
        <v>#N/A</v>
      </c>
      <c r="E22" s="26"/>
      <c r="F22" s="24" t="e">
        <f>VLOOKUP($C22,DiveList!$C$3:$H$71,IF($E22="S",5,IF($E22="P", 4, IF($E22="T", 3,IF($E22="F",6,5)))), FALSE)</f>
        <v>#N/A</v>
      </c>
      <c r="G22" s="31"/>
      <c r="H22" s="32"/>
      <c r="I22" s="32"/>
      <c r="J22" s="33"/>
      <c r="K22" s="33"/>
      <c r="L22" s="53" t="str">
        <f t="shared" ref="L22:L26" si="3">IF(COUNT(G22:K22)=0,"", IF(COUNT(G22:K22)=2,SUM(G22:K22)*1.5, IF(COUNT(G22:K22)=3,SUM(G22:K22), IF(COUNT(G22:K22)=5,SUM(G22:K22)-MIN(G22:K22)-MAX(G22:K22), ))))</f>
        <v/>
      </c>
      <c r="M22" s="51" t="str">
        <f t="shared" si="2"/>
        <v/>
      </c>
      <c r="N22" s="54" t="str">
        <f>IF(AND(ISNUMBER(N21), ISNUMBER(M22)),N21+M22,"")</f>
        <v/>
      </c>
    </row>
    <row r="23" spans="2:14" x14ac:dyDescent="0.2">
      <c r="B23" s="55" t="s">
        <v>11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1"/>
      <c r="H23" s="32"/>
      <c r="I23" s="32"/>
      <c r="J23" s="33"/>
      <c r="K23" s="33"/>
      <c r="L23" s="53" t="str">
        <f t="shared" si="3"/>
        <v/>
      </c>
      <c r="M23" s="51" t="str">
        <f>IF(ISNUMBER(L23),L23*F23,"")</f>
        <v/>
      </c>
      <c r="N23" s="54" t="str">
        <f>IF(AND(ISNUMBER(N22), ISNUMBER(M23)),N22+M23,"")</f>
        <v/>
      </c>
    </row>
    <row r="24" spans="2:14" x14ac:dyDescent="0.2">
      <c r="B24" s="80" t="s">
        <v>19</v>
      </c>
      <c r="C24" s="25"/>
      <c r="D24" s="23" t="e">
        <f>VLOOKUP($C24,DiveList!$C$3:$D$71,2,FALSE)</f>
        <v>#N/A</v>
      </c>
      <c r="E24" s="26"/>
      <c r="F24" s="24" t="e">
        <f>VLOOKUP($C24,DiveList!$C$3:$H$71,IF($E24="S",5,IF($E24="P", 4, IF($E24="T", 3,IF($E24="F",6,5)))), FALSE)</f>
        <v>#N/A</v>
      </c>
      <c r="G24" s="31"/>
      <c r="H24" s="32"/>
      <c r="I24" s="32"/>
      <c r="J24" s="33"/>
      <c r="K24" s="33"/>
      <c r="L24" s="53" t="str">
        <f t="shared" si="3"/>
        <v/>
      </c>
      <c r="M24" s="51" t="str">
        <f>IF(ISNUMBER(L24),L24*F24,"")</f>
        <v/>
      </c>
      <c r="N24" s="54" t="str">
        <f>IF(AND(ISNUMBER(N23), ISNUMBER(M24)),N23+M24,"")</f>
        <v/>
      </c>
    </row>
    <row r="25" spans="2:14" ht="13.5" thickBot="1" x14ac:dyDescent="0.25">
      <c r="B25" s="80" t="s">
        <v>159</v>
      </c>
      <c r="C25" s="25"/>
      <c r="D25" s="23" t="e">
        <f>VLOOKUP($C25,DiveList!$C$3:$D$71,2,FALSE)</f>
        <v>#N/A</v>
      </c>
      <c r="E25" s="26"/>
      <c r="F25" s="24" t="e">
        <f>VLOOKUP($C25,DiveList!$C$3:$H$71,IF($E25="S",5,IF($E25="P", 4, IF($E25="T", 3,IF($E25="F",6,5)))), FALSE)</f>
        <v>#N/A</v>
      </c>
      <c r="G25" s="31"/>
      <c r="H25" s="32"/>
      <c r="I25" s="32"/>
      <c r="J25" s="33"/>
      <c r="K25" s="33"/>
      <c r="L25" s="53" t="str">
        <f t="shared" si="3"/>
        <v/>
      </c>
      <c r="M25" s="51" t="str">
        <f>IF(ISNUMBER(L25),L25*F25,"")</f>
        <v/>
      </c>
      <c r="N25" s="54" t="str">
        <f>IF(AND(ISNUMBER(N24), ISNUMBER(M25)),N24+M25,"")</f>
        <v/>
      </c>
    </row>
    <row r="26" spans="2:14" ht="14.25" thickTop="1" thickBot="1" x14ac:dyDescent="0.25">
      <c r="B26" s="56" t="s">
        <v>12</v>
      </c>
      <c r="C26" s="29"/>
      <c r="D26" s="57" t="e">
        <f>VLOOKUP($C26,DiveList!$C$3:$D$71,2,FALSE)</f>
        <v>#N/A</v>
      </c>
      <c r="E26" s="34"/>
      <c r="F26" s="58" t="e">
        <f>VLOOKUP($C26,DiveList!$C$3:$H$71,IF($E26="S",5,IF($E26="P", 4, IF($E26="T", 3,IF($E26="F",6,5)))), FALSE)</f>
        <v>#N/A</v>
      </c>
      <c r="G26" s="35"/>
      <c r="H26" s="36"/>
      <c r="I26" s="36"/>
      <c r="J26" s="36"/>
      <c r="K26" s="36"/>
      <c r="L26" s="59" t="str">
        <f t="shared" si="3"/>
        <v/>
      </c>
      <c r="M26" s="59" t="str">
        <f>IF(ISNUMBER(L26),L26*F26,"")</f>
        <v/>
      </c>
      <c r="N26" s="60" t="str">
        <f>IF(AND(ISNUMBER(N25), ISNUMBER(M26)),N25+M26,"")</f>
        <v/>
      </c>
    </row>
    <row r="27" spans="2:14" ht="14.25" thickTop="1" thickBot="1" x14ac:dyDescent="0.25">
      <c r="B27" s="61"/>
      <c r="C27" s="62"/>
      <c r="D27" s="62"/>
      <c r="E27" s="62"/>
      <c r="F27" s="63"/>
      <c r="G27" s="46"/>
      <c r="H27" s="40"/>
      <c r="I27" s="40"/>
      <c r="J27" s="40"/>
      <c r="K27" s="40"/>
      <c r="L27" s="40"/>
      <c r="M27" s="64" t="s">
        <v>30</v>
      </c>
      <c r="N27" s="74" t="str">
        <f>IF(ISNUMBER(N26),N26,N25)</f>
        <v/>
      </c>
    </row>
    <row r="28" spans="2:14" ht="13.5" thickTop="1" x14ac:dyDescent="0.2">
      <c r="B28" s="1"/>
      <c r="C28" s="5"/>
      <c r="D28" s="5"/>
      <c r="E28" s="5"/>
      <c r="F28" s="6"/>
      <c r="G28" s="2"/>
    </row>
    <row r="29" spans="2:14" ht="13.5" thickBot="1" x14ac:dyDescent="0.25"/>
    <row r="30" spans="2:14" x14ac:dyDescent="0.2">
      <c r="B30" s="42" t="s">
        <v>13</v>
      </c>
      <c r="C30" s="88"/>
      <c r="D30" s="43" t="s">
        <v>16</v>
      </c>
      <c r="E30" s="9" t="s">
        <v>110</v>
      </c>
      <c r="F30" s="44"/>
      <c r="G30" s="44"/>
      <c r="H30" s="44"/>
      <c r="I30" s="44"/>
      <c r="J30" s="44"/>
      <c r="K30" s="44"/>
      <c r="L30" s="44"/>
      <c r="M30" s="65" t="s">
        <v>128</v>
      </c>
      <c r="N30" s="90"/>
    </row>
    <row r="31" spans="2:14" ht="13.5" thickBot="1" x14ac:dyDescent="0.25">
      <c r="B31" s="71" t="s">
        <v>14</v>
      </c>
      <c r="C31" s="89"/>
      <c r="D31" s="43" t="s">
        <v>17</v>
      </c>
      <c r="E31" s="9" t="s">
        <v>127</v>
      </c>
      <c r="F31" s="44"/>
      <c r="G31" s="44"/>
      <c r="H31" s="44"/>
      <c r="I31" s="44"/>
      <c r="J31" s="44"/>
      <c r="K31" s="44"/>
      <c r="L31" s="44"/>
      <c r="M31" s="72" t="s">
        <v>129</v>
      </c>
      <c r="N31" s="91"/>
    </row>
    <row r="32" spans="2:14" x14ac:dyDescent="0.2">
      <c r="B32" s="45"/>
      <c r="C32" s="46"/>
      <c r="D32" s="46"/>
      <c r="E32" s="46"/>
      <c r="F32" s="46"/>
      <c r="G32" s="46"/>
      <c r="H32" s="40"/>
      <c r="I32" s="40"/>
      <c r="J32" s="40"/>
      <c r="K32" s="40"/>
      <c r="L32" s="40"/>
      <c r="M32" s="40"/>
      <c r="N32" s="40"/>
    </row>
    <row r="33" spans="2:14" x14ac:dyDescent="0.2">
      <c r="B33" s="47"/>
      <c r="C33" s="48" t="s">
        <v>3</v>
      </c>
      <c r="D33" s="49" t="s">
        <v>4</v>
      </c>
      <c r="E33" s="49" t="s">
        <v>5</v>
      </c>
      <c r="F33" s="49" t="s">
        <v>6</v>
      </c>
      <c r="G33" s="49">
        <v>1</v>
      </c>
      <c r="H33" s="50">
        <v>2</v>
      </c>
      <c r="I33" s="50">
        <v>3</v>
      </c>
      <c r="J33" s="50">
        <v>4</v>
      </c>
      <c r="K33" s="50">
        <v>5</v>
      </c>
      <c r="L33" s="51" t="s">
        <v>7</v>
      </c>
      <c r="M33" s="51" t="s">
        <v>8</v>
      </c>
      <c r="N33" s="51" t="s">
        <v>126</v>
      </c>
    </row>
    <row r="34" spans="2:14" x14ac:dyDescent="0.2">
      <c r="B34" s="52" t="s">
        <v>9</v>
      </c>
      <c r="C34" s="30">
        <v>101</v>
      </c>
      <c r="D34" s="27" t="s">
        <v>22</v>
      </c>
      <c r="E34" s="28"/>
      <c r="F34" s="24">
        <v>1.9</v>
      </c>
      <c r="G34" s="31"/>
      <c r="H34" s="32"/>
      <c r="I34" s="32"/>
      <c r="J34" s="32"/>
      <c r="K34" s="32"/>
      <c r="L34" s="53" t="str">
        <f>IF(COUNT(G34:K34)=0,"", IF(COUNT(G34:K34)=2,SUM(G34:K34)*1.5, IF(COUNT(G34:K34)=3,SUM(G34:K34), IF(COUNT(G34:K34)=5,SUM(G34:K34)-MIN(G34:K34)-MAX(G34:K34), ))))</f>
        <v/>
      </c>
      <c r="M34" s="51" t="str">
        <f t="shared" ref="M34:M35" si="4">IF(ISNUMBER(L34),L34*F34,"")</f>
        <v/>
      </c>
      <c r="N34" s="54" t="str">
        <f>M34</f>
        <v/>
      </c>
    </row>
    <row r="35" spans="2:14" x14ac:dyDescent="0.2">
      <c r="B35" s="55" t="s">
        <v>10</v>
      </c>
      <c r="C35" s="25"/>
      <c r="D35" s="23" t="e">
        <f>VLOOKUP($C35,DiveList!$C$3:$D$71,2,FALSE)</f>
        <v>#N/A</v>
      </c>
      <c r="E35" s="26"/>
      <c r="F35" s="24" t="e">
        <f>VLOOKUP($C35,DiveList!$C$3:$H$71,IF($E35="S",5,IF($E35="P", 4, IF($E35="T", 3,IF($E35="F",6,5)))), FALSE)</f>
        <v>#N/A</v>
      </c>
      <c r="G35" s="31"/>
      <c r="H35" s="32"/>
      <c r="I35" s="32"/>
      <c r="J35" s="33"/>
      <c r="K35" s="33"/>
      <c r="L35" s="53" t="str">
        <f t="shared" ref="L35:L39" si="5">IF(COUNT(G35:K35)=0,"", IF(COUNT(G35:K35)=2,SUM(G35:K35)*1.5, IF(COUNT(G35:K35)=3,SUM(G35:K35), IF(COUNT(G35:K35)=5,SUM(G35:K35)-MIN(G35:K35)-MAX(G35:K35), ))))</f>
        <v/>
      </c>
      <c r="M35" s="51" t="str">
        <f t="shared" si="4"/>
        <v/>
      </c>
      <c r="N35" s="54" t="str">
        <f>IF(AND(ISNUMBER(N34), ISNUMBER(M35)),N34+M35,"")</f>
        <v/>
      </c>
    </row>
    <row r="36" spans="2:14" x14ac:dyDescent="0.2">
      <c r="B36" s="55" t="s">
        <v>11</v>
      </c>
      <c r="C36" s="25"/>
      <c r="D36" s="23" t="e">
        <f>VLOOKUP($C36,DiveList!$C$3:$D$71,2,FALSE)</f>
        <v>#N/A</v>
      </c>
      <c r="E36" s="26"/>
      <c r="F36" s="24" t="e">
        <f>VLOOKUP($C36,DiveList!$C$3:$H$71,IF($E36="S",5,IF($E36="P", 4, IF($E36="T", 3,IF($E36="F",6,5)))), FALSE)</f>
        <v>#N/A</v>
      </c>
      <c r="G36" s="31"/>
      <c r="H36" s="32"/>
      <c r="I36" s="32"/>
      <c r="J36" s="33"/>
      <c r="K36" s="33"/>
      <c r="L36" s="53" t="str">
        <f t="shared" si="5"/>
        <v/>
      </c>
      <c r="M36" s="51" t="str">
        <f>IF(ISNUMBER(L36),L36*F36,"")</f>
        <v/>
      </c>
      <c r="N36" s="54" t="str">
        <f>IF(AND(ISNUMBER(N35), ISNUMBER(M36)),N35+M36,"")</f>
        <v/>
      </c>
    </row>
    <row r="37" spans="2:14" x14ac:dyDescent="0.2">
      <c r="B37" s="80" t="s">
        <v>19</v>
      </c>
      <c r="C37" s="25"/>
      <c r="D37" s="23" t="e">
        <f>VLOOKUP($C37,DiveList!$C$3:$D$71,2,FALSE)</f>
        <v>#N/A</v>
      </c>
      <c r="E37" s="26"/>
      <c r="F37" s="24" t="e">
        <f>VLOOKUP($C37,DiveList!$C$3:$H$71,IF($E37="S",5,IF($E37="P", 4, IF($E37="T", 3,IF($E37="F",6,5)))), FALSE)</f>
        <v>#N/A</v>
      </c>
      <c r="G37" s="31"/>
      <c r="H37" s="32"/>
      <c r="I37" s="32"/>
      <c r="J37" s="33"/>
      <c r="K37" s="33"/>
      <c r="L37" s="53" t="str">
        <f t="shared" si="5"/>
        <v/>
      </c>
      <c r="M37" s="51" t="str">
        <f>IF(ISNUMBER(L37),L37*F37,"")</f>
        <v/>
      </c>
      <c r="N37" s="54" t="str">
        <f>IF(AND(ISNUMBER(N36), ISNUMBER(M37)),N36+M37,"")</f>
        <v/>
      </c>
    </row>
    <row r="38" spans="2:14" ht="13.5" thickBot="1" x14ac:dyDescent="0.25">
      <c r="B38" s="80" t="s">
        <v>159</v>
      </c>
      <c r="C38" s="25"/>
      <c r="D38" s="23" t="e">
        <f>VLOOKUP($C38,DiveList!$C$3:$D$71,2,FALSE)</f>
        <v>#N/A</v>
      </c>
      <c r="E38" s="26"/>
      <c r="F38" s="24" t="e">
        <f>VLOOKUP($C38,DiveList!$C$3:$H$71,IF($E38="S",5,IF($E38="P", 4, IF($E38="T", 3,IF($E38="F",6,5)))), FALSE)</f>
        <v>#N/A</v>
      </c>
      <c r="G38" s="31"/>
      <c r="H38" s="32"/>
      <c r="I38" s="32"/>
      <c r="J38" s="33"/>
      <c r="K38" s="33"/>
      <c r="L38" s="53" t="str">
        <f t="shared" si="5"/>
        <v/>
      </c>
      <c r="M38" s="51" t="str">
        <f>IF(ISNUMBER(L38),L38*F38,"")</f>
        <v/>
      </c>
      <c r="N38" s="54" t="str">
        <f>IF(AND(ISNUMBER(N37), ISNUMBER(M38)),N37+M38,"")</f>
        <v/>
      </c>
    </row>
    <row r="39" spans="2:14" ht="14.25" thickTop="1" thickBot="1" x14ac:dyDescent="0.25">
      <c r="B39" s="56" t="s">
        <v>12</v>
      </c>
      <c r="C39" s="29"/>
      <c r="D39" s="57" t="e">
        <f>VLOOKUP($C39,DiveList!$C$3:$D$71,2,FALSE)</f>
        <v>#N/A</v>
      </c>
      <c r="E39" s="34"/>
      <c r="F39" s="58" t="e">
        <f>VLOOKUP($C39,DiveList!$C$3:$H$71,IF($E39="S",5,IF($E39="P", 4, IF($E39="T", 3,IF($E39="F",6,5)))), FALSE)</f>
        <v>#N/A</v>
      </c>
      <c r="G39" s="35"/>
      <c r="H39" s="36"/>
      <c r="I39" s="36"/>
      <c r="J39" s="36"/>
      <c r="K39" s="36"/>
      <c r="L39" s="59" t="str">
        <f t="shared" si="5"/>
        <v/>
      </c>
      <c r="M39" s="59" t="str">
        <f>IF(ISNUMBER(L39),L39*F39,"")</f>
        <v/>
      </c>
      <c r="N39" s="60" t="str">
        <f>IF(AND(ISNUMBER(N38), ISNUMBER(M39)),N38+M39,"")</f>
        <v/>
      </c>
    </row>
    <row r="40" spans="2:14" ht="14.25" thickTop="1" thickBot="1" x14ac:dyDescent="0.25">
      <c r="B40" s="61"/>
      <c r="C40" s="62"/>
      <c r="D40" s="62"/>
      <c r="E40" s="62"/>
      <c r="F40" s="63"/>
      <c r="G40" s="46"/>
      <c r="H40" s="40"/>
      <c r="I40" s="40"/>
      <c r="J40" s="40"/>
      <c r="K40" s="40"/>
      <c r="L40" s="40"/>
      <c r="M40" s="64" t="s">
        <v>30</v>
      </c>
      <c r="N40" s="74" t="str">
        <f>IF(ISNUMBER(N39),N39,N38)</f>
        <v/>
      </c>
    </row>
    <row r="41" spans="2:14" ht="13.5" thickTop="1" x14ac:dyDescent="0.2">
      <c r="B41" s="1"/>
      <c r="C41" s="5"/>
      <c r="D41" s="5"/>
      <c r="E41" s="5"/>
      <c r="F41" s="6"/>
      <c r="G41" s="2"/>
    </row>
    <row r="42" spans="2:14" ht="13.5" thickBot="1" x14ac:dyDescent="0.25"/>
    <row r="43" spans="2:14" x14ac:dyDescent="0.2">
      <c r="B43" s="42" t="s">
        <v>13</v>
      </c>
      <c r="C43" s="88"/>
      <c r="D43" s="43" t="s">
        <v>16</v>
      </c>
      <c r="E43" s="9" t="s">
        <v>110</v>
      </c>
      <c r="F43" s="44"/>
      <c r="G43" s="44"/>
      <c r="H43" s="44"/>
      <c r="I43" s="44"/>
      <c r="J43" s="44"/>
      <c r="K43" s="44"/>
      <c r="L43" s="44"/>
      <c r="M43" s="65" t="s">
        <v>128</v>
      </c>
      <c r="N43" s="90"/>
    </row>
    <row r="44" spans="2:14" ht="13.5" thickBot="1" x14ac:dyDescent="0.25">
      <c r="B44" s="71" t="s">
        <v>14</v>
      </c>
      <c r="C44" s="89"/>
      <c r="D44" s="43" t="s">
        <v>17</v>
      </c>
      <c r="E44" s="9" t="s">
        <v>127</v>
      </c>
      <c r="F44" s="44"/>
      <c r="G44" s="44"/>
      <c r="H44" s="44"/>
      <c r="I44" s="44"/>
      <c r="J44" s="44"/>
      <c r="K44" s="44"/>
      <c r="L44" s="44"/>
      <c r="M44" s="72" t="s">
        <v>129</v>
      </c>
      <c r="N44" s="91"/>
    </row>
    <row r="45" spans="2:14" x14ac:dyDescent="0.2">
      <c r="B45" s="45"/>
      <c r="C45" s="46"/>
      <c r="D45" s="46"/>
      <c r="E45" s="46"/>
      <c r="F45" s="46"/>
      <c r="G45" s="46"/>
      <c r="H45" s="40"/>
      <c r="I45" s="40"/>
      <c r="J45" s="40"/>
      <c r="K45" s="40"/>
      <c r="L45" s="40"/>
      <c r="M45" s="40"/>
      <c r="N45" s="40"/>
    </row>
    <row r="46" spans="2:14" x14ac:dyDescent="0.2">
      <c r="B46" s="47"/>
      <c r="C46" s="48" t="s">
        <v>3</v>
      </c>
      <c r="D46" s="49" t="s">
        <v>4</v>
      </c>
      <c r="E46" s="49" t="s">
        <v>5</v>
      </c>
      <c r="F46" s="49" t="s">
        <v>6</v>
      </c>
      <c r="G46" s="49">
        <v>1</v>
      </c>
      <c r="H46" s="50">
        <v>2</v>
      </c>
      <c r="I46" s="50">
        <v>3</v>
      </c>
      <c r="J46" s="50">
        <v>4</v>
      </c>
      <c r="K46" s="50">
        <v>5</v>
      </c>
      <c r="L46" s="51" t="s">
        <v>7</v>
      </c>
      <c r="M46" s="51" t="s">
        <v>8</v>
      </c>
      <c r="N46" s="51" t="s">
        <v>126</v>
      </c>
    </row>
    <row r="47" spans="2:14" x14ac:dyDescent="0.2">
      <c r="B47" s="52" t="s">
        <v>9</v>
      </c>
      <c r="C47" s="30">
        <v>101</v>
      </c>
      <c r="D47" s="27" t="s">
        <v>22</v>
      </c>
      <c r="E47" s="28"/>
      <c r="F47" s="24">
        <v>1.9</v>
      </c>
      <c r="G47" s="31"/>
      <c r="H47" s="32"/>
      <c r="I47" s="32"/>
      <c r="J47" s="32"/>
      <c r="K47" s="32"/>
      <c r="L47" s="53" t="str">
        <f>IF(COUNT(G47:K47)=0,"", IF(COUNT(G47:K47)=2,SUM(G47:K47)*1.5, IF(COUNT(G47:K47)=3,SUM(G47:K47), IF(COUNT(G47:K47)=5,SUM(G47:K47)-MIN(G47:K47)-MAX(G47:K47), ))))</f>
        <v/>
      </c>
      <c r="M47" s="51" t="str">
        <f t="shared" ref="M47:M48" si="6">IF(ISNUMBER(L47),L47*F47,"")</f>
        <v/>
      </c>
      <c r="N47" s="54" t="str">
        <f>M47</f>
        <v/>
      </c>
    </row>
    <row r="48" spans="2:14" x14ac:dyDescent="0.2">
      <c r="B48" s="55" t="s">
        <v>10</v>
      </c>
      <c r="C48" s="25"/>
      <c r="D48" s="23" t="e">
        <f>VLOOKUP($C48,DiveList!$C$3:$D$71,2,FALSE)</f>
        <v>#N/A</v>
      </c>
      <c r="E48" s="26"/>
      <c r="F48" s="24" t="e">
        <f>VLOOKUP($C48,DiveList!$C$3:$H$71,IF($E48="S",5,IF($E48="P", 4, IF($E48="T", 3,IF($E48="F",6,5)))), FALSE)</f>
        <v>#N/A</v>
      </c>
      <c r="G48" s="31"/>
      <c r="H48" s="32"/>
      <c r="I48" s="32"/>
      <c r="J48" s="33"/>
      <c r="K48" s="33"/>
      <c r="L48" s="53" t="str">
        <f t="shared" ref="L48:L52" si="7">IF(COUNT(G48:K48)=0,"", IF(COUNT(G48:K48)=2,SUM(G48:K48)*1.5, IF(COUNT(G48:K48)=3,SUM(G48:K48), IF(COUNT(G48:K48)=5,SUM(G48:K48)-MIN(G48:K48)-MAX(G48:K48), ))))</f>
        <v/>
      </c>
      <c r="M48" s="51" t="str">
        <f t="shared" si="6"/>
        <v/>
      </c>
      <c r="N48" s="54" t="str">
        <f>IF(AND(ISNUMBER(N47), ISNUMBER(M48)),N47+M48,"")</f>
        <v/>
      </c>
    </row>
    <row r="49" spans="2:14" x14ac:dyDescent="0.2">
      <c r="B49" s="55" t="s">
        <v>11</v>
      </c>
      <c r="C49" s="25"/>
      <c r="D49" s="23" t="e">
        <f>VLOOKUP($C49,DiveList!$C$3:$D$71,2,FALSE)</f>
        <v>#N/A</v>
      </c>
      <c r="E49" s="26"/>
      <c r="F49" s="24" t="e">
        <f>VLOOKUP($C49,DiveList!$C$3:$H$71,IF($E49="S",5,IF($E49="P", 4, IF($E49="T", 3,IF($E49="F",6,5)))), FALSE)</f>
        <v>#N/A</v>
      </c>
      <c r="G49" s="31"/>
      <c r="H49" s="32"/>
      <c r="I49" s="32"/>
      <c r="J49" s="33"/>
      <c r="K49" s="33"/>
      <c r="L49" s="53" t="str">
        <f t="shared" si="7"/>
        <v/>
      </c>
      <c r="M49" s="51" t="str">
        <f>IF(ISNUMBER(L49),L49*F49,"")</f>
        <v/>
      </c>
      <c r="N49" s="54" t="str">
        <f>IF(AND(ISNUMBER(N48), ISNUMBER(M49)),N48+M49,"")</f>
        <v/>
      </c>
    </row>
    <row r="50" spans="2:14" x14ac:dyDescent="0.2">
      <c r="B50" s="80" t="s">
        <v>19</v>
      </c>
      <c r="C50" s="25"/>
      <c r="D50" s="23" t="e">
        <f>VLOOKUP($C50,DiveList!$C$3:$D$71,2,FALSE)</f>
        <v>#N/A</v>
      </c>
      <c r="E50" s="26"/>
      <c r="F50" s="24" t="e">
        <f>VLOOKUP($C50,DiveList!$C$3:$H$71,IF($E50="S",5,IF($E50="P", 4, IF($E50="T", 3,IF($E50="F",6,5)))), FALSE)</f>
        <v>#N/A</v>
      </c>
      <c r="G50" s="31"/>
      <c r="H50" s="32"/>
      <c r="I50" s="32"/>
      <c r="J50" s="33"/>
      <c r="K50" s="33"/>
      <c r="L50" s="53" t="str">
        <f t="shared" si="7"/>
        <v/>
      </c>
      <c r="M50" s="51" t="str">
        <f>IF(ISNUMBER(L50),L50*F50,"")</f>
        <v/>
      </c>
      <c r="N50" s="54" t="str">
        <f>IF(AND(ISNUMBER(N49), ISNUMBER(M50)),N49+M50,"")</f>
        <v/>
      </c>
    </row>
    <row r="51" spans="2:14" ht="13.5" thickBot="1" x14ac:dyDescent="0.25">
      <c r="B51" s="80" t="s">
        <v>159</v>
      </c>
      <c r="C51" s="25"/>
      <c r="D51" s="23" t="e">
        <f>VLOOKUP($C51,DiveList!$C$3:$D$71,2,FALSE)</f>
        <v>#N/A</v>
      </c>
      <c r="E51" s="26"/>
      <c r="F51" s="24" t="e">
        <f>VLOOKUP($C51,DiveList!$C$3:$H$71,IF($E51="S",5,IF($E51="P", 4, IF($E51="T", 3,IF($E51="F",6,5)))), FALSE)</f>
        <v>#N/A</v>
      </c>
      <c r="G51" s="31"/>
      <c r="H51" s="32"/>
      <c r="I51" s="32"/>
      <c r="J51" s="33"/>
      <c r="K51" s="33"/>
      <c r="L51" s="53" t="str">
        <f t="shared" si="7"/>
        <v/>
      </c>
      <c r="M51" s="51" t="str">
        <f>IF(ISNUMBER(L51),L51*F51,"")</f>
        <v/>
      </c>
      <c r="N51" s="54" t="str">
        <f>IF(AND(ISNUMBER(N50), ISNUMBER(M51)),N50+M51,"")</f>
        <v/>
      </c>
    </row>
    <row r="52" spans="2:14" ht="14.25" thickTop="1" thickBot="1" x14ac:dyDescent="0.25">
      <c r="B52" s="56" t="s">
        <v>12</v>
      </c>
      <c r="C52" s="29"/>
      <c r="D52" s="57" t="e">
        <f>VLOOKUP($C52,DiveList!$C$3:$D$71,2,FALSE)</f>
        <v>#N/A</v>
      </c>
      <c r="E52" s="34"/>
      <c r="F52" s="58" t="e">
        <f>VLOOKUP($C52,DiveList!$C$3:$H$71,IF($E52="S",5,IF($E52="P", 4, IF($E52="T", 3,IF($E52="F",6,5)))), FALSE)</f>
        <v>#N/A</v>
      </c>
      <c r="G52" s="35"/>
      <c r="H52" s="36"/>
      <c r="I52" s="36"/>
      <c r="J52" s="36"/>
      <c r="K52" s="36"/>
      <c r="L52" s="59" t="str">
        <f t="shared" si="7"/>
        <v/>
      </c>
      <c r="M52" s="59" t="str">
        <f>IF(ISNUMBER(L52),L52*F52,"")</f>
        <v/>
      </c>
      <c r="N52" s="60" t="str">
        <f>IF(AND(ISNUMBER(N51), ISNUMBER(M52)),N51+M52,"")</f>
        <v/>
      </c>
    </row>
    <row r="53" spans="2:14" ht="14.25" thickTop="1" thickBot="1" x14ac:dyDescent="0.25">
      <c r="B53" s="61"/>
      <c r="C53" s="62"/>
      <c r="D53" s="62"/>
      <c r="E53" s="62"/>
      <c r="F53" s="63"/>
      <c r="G53" s="46"/>
      <c r="H53" s="40"/>
      <c r="I53" s="40"/>
      <c r="J53" s="40"/>
      <c r="K53" s="40"/>
      <c r="L53" s="40"/>
      <c r="M53" s="64" t="s">
        <v>30</v>
      </c>
      <c r="N53" s="74" t="str">
        <f>IF(ISNUMBER(N52),N52,N51)</f>
        <v/>
      </c>
    </row>
    <row r="54" spans="2:14" ht="13.5" thickTop="1" x14ac:dyDescent="0.2">
      <c r="B54" s="1"/>
      <c r="C54" s="5"/>
      <c r="D54" s="5"/>
      <c r="E54" s="5"/>
      <c r="F54" s="6"/>
      <c r="G54" s="2"/>
    </row>
    <row r="55" spans="2:14" ht="13.5" thickBot="1" x14ac:dyDescent="0.25"/>
    <row r="56" spans="2:14" x14ac:dyDescent="0.2">
      <c r="B56" s="42" t="s">
        <v>13</v>
      </c>
      <c r="C56" s="88"/>
      <c r="D56" s="43" t="s">
        <v>16</v>
      </c>
      <c r="E56" s="9" t="s">
        <v>110</v>
      </c>
      <c r="F56" s="44"/>
      <c r="G56" s="44"/>
      <c r="H56" s="44"/>
      <c r="I56" s="44"/>
      <c r="J56" s="44"/>
      <c r="K56" s="44"/>
      <c r="L56" s="44"/>
      <c r="M56" s="65" t="s">
        <v>128</v>
      </c>
      <c r="N56" s="90"/>
    </row>
    <row r="57" spans="2:14" ht="13.5" thickBot="1" x14ac:dyDescent="0.25">
      <c r="B57" s="71" t="s">
        <v>14</v>
      </c>
      <c r="C57" s="89"/>
      <c r="D57" s="43" t="s">
        <v>17</v>
      </c>
      <c r="E57" s="9" t="s">
        <v>127</v>
      </c>
      <c r="F57" s="44"/>
      <c r="G57" s="44"/>
      <c r="H57" s="44"/>
      <c r="I57" s="44"/>
      <c r="J57" s="44"/>
      <c r="K57" s="44"/>
      <c r="L57" s="44"/>
      <c r="M57" s="72" t="s">
        <v>129</v>
      </c>
      <c r="N57" s="91"/>
    </row>
    <row r="58" spans="2:14" x14ac:dyDescent="0.2">
      <c r="B58" s="45"/>
      <c r="C58" s="46"/>
      <c r="D58" s="46"/>
      <c r="E58" s="46"/>
      <c r="F58" s="46"/>
      <c r="G58" s="46"/>
      <c r="H58" s="40"/>
      <c r="I58" s="40"/>
      <c r="J58" s="40"/>
      <c r="K58" s="40"/>
      <c r="L58" s="40"/>
      <c r="M58" s="40"/>
      <c r="N58" s="40"/>
    </row>
    <row r="59" spans="2:14" x14ac:dyDescent="0.2">
      <c r="B59" s="47"/>
      <c r="C59" s="48" t="s">
        <v>3</v>
      </c>
      <c r="D59" s="49" t="s">
        <v>4</v>
      </c>
      <c r="E59" s="49" t="s">
        <v>5</v>
      </c>
      <c r="F59" s="49" t="s">
        <v>6</v>
      </c>
      <c r="G59" s="49">
        <v>1</v>
      </c>
      <c r="H59" s="50">
        <v>2</v>
      </c>
      <c r="I59" s="50">
        <v>3</v>
      </c>
      <c r="J59" s="50">
        <v>4</v>
      </c>
      <c r="K59" s="50">
        <v>5</v>
      </c>
      <c r="L59" s="51" t="s">
        <v>7</v>
      </c>
      <c r="M59" s="51" t="s">
        <v>8</v>
      </c>
      <c r="N59" s="51" t="s">
        <v>126</v>
      </c>
    </row>
    <row r="60" spans="2:14" x14ac:dyDescent="0.2">
      <c r="B60" s="52" t="s">
        <v>9</v>
      </c>
      <c r="C60" s="30">
        <v>101</v>
      </c>
      <c r="D60" s="27" t="s">
        <v>22</v>
      </c>
      <c r="E60" s="28"/>
      <c r="F60" s="24">
        <v>1.9</v>
      </c>
      <c r="G60" s="31"/>
      <c r="H60" s="32"/>
      <c r="I60" s="32"/>
      <c r="J60" s="32"/>
      <c r="K60" s="32"/>
      <c r="L60" s="53" t="str">
        <f>IF(COUNT(G60:K60)=0,"", IF(COUNT(G60:K60)=2,SUM(G60:K60)*1.5, IF(COUNT(G60:K60)=3,SUM(G60:K60), IF(COUNT(G60:K60)=5,SUM(G60:K60)-MIN(G60:K60)-MAX(G60:K60), ))))</f>
        <v/>
      </c>
      <c r="M60" s="51" t="str">
        <f t="shared" ref="M60:M61" si="8">IF(ISNUMBER(L60),L60*F60,"")</f>
        <v/>
      </c>
      <c r="N60" s="54" t="str">
        <f>M60</f>
        <v/>
      </c>
    </row>
    <row r="61" spans="2:14" x14ac:dyDescent="0.2">
      <c r="B61" s="55" t="s">
        <v>10</v>
      </c>
      <c r="C61" s="25"/>
      <c r="D61" s="23" t="e">
        <f>VLOOKUP($C61,DiveList!$C$3:$D$71,2,FALSE)</f>
        <v>#N/A</v>
      </c>
      <c r="E61" s="26"/>
      <c r="F61" s="24" t="e">
        <f>VLOOKUP($C61,DiveList!$C$3:$H$71,IF($E61="S",5,IF($E61="P", 4, IF($E61="T", 3,IF($E61="F",6,5)))), FALSE)</f>
        <v>#N/A</v>
      </c>
      <c r="G61" s="31"/>
      <c r="H61" s="32"/>
      <c r="I61" s="32"/>
      <c r="J61" s="33"/>
      <c r="K61" s="33"/>
      <c r="L61" s="53" t="str">
        <f t="shared" ref="L61:L65" si="9">IF(COUNT(G61:K61)=0,"", IF(COUNT(G61:K61)=2,SUM(G61:K61)*1.5, IF(COUNT(G61:K61)=3,SUM(G61:K61), IF(COUNT(G61:K61)=5,SUM(G61:K61)-MIN(G61:K61)-MAX(G61:K61), ))))</f>
        <v/>
      </c>
      <c r="M61" s="51" t="str">
        <f t="shared" si="8"/>
        <v/>
      </c>
      <c r="N61" s="54" t="str">
        <f>IF(AND(ISNUMBER(N60), ISNUMBER(M61)),N60+M61,"")</f>
        <v/>
      </c>
    </row>
    <row r="62" spans="2:14" x14ac:dyDescent="0.2">
      <c r="B62" s="55" t="s">
        <v>11</v>
      </c>
      <c r="C62" s="25"/>
      <c r="D62" s="23" t="e">
        <f>VLOOKUP($C62,DiveList!$C$3:$D$71,2,FALSE)</f>
        <v>#N/A</v>
      </c>
      <c r="E62" s="26"/>
      <c r="F62" s="24" t="e">
        <f>VLOOKUP($C62,DiveList!$C$3:$H$71,IF($E62="S",5,IF($E62="P", 4, IF($E62="T", 3,IF($E62="F",6,5)))), FALSE)</f>
        <v>#N/A</v>
      </c>
      <c r="G62" s="31"/>
      <c r="H62" s="32"/>
      <c r="I62" s="32"/>
      <c r="J62" s="33"/>
      <c r="K62" s="33"/>
      <c r="L62" s="53" t="str">
        <f t="shared" si="9"/>
        <v/>
      </c>
      <c r="M62" s="51" t="str">
        <f>IF(ISNUMBER(L62),L62*F62,"")</f>
        <v/>
      </c>
      <c r="N62" s="54" t="str">
        <f>IF(AND(ISNUMBER(N61), ISNUMBER(M62)),N61+M62,"")</f>
        <v/>
      </c>
    </row>
    <row r="63" spans="2:14" x14ac:dyDescent="0.2">
      <c r="B63" s="80" t="s">
        <v>19</v>
      </c>
      <c r="C63" s="25"/>
      <c r="D63" s="23" t="e">
        <f>VLOOKUP($C63,DiveList!$C$3:$D$71,2,FALSE)</f>
        <v>#N/A</v>
      </c>
      <c r="E63" s="26"/>
      <c r="F63" s="24" t="e">
        <f>VLOOKUP($C63,DiveList!$C$3:$H$71,IF($E63="S",5,IF($E63="P", 4, IF($E63="T", 3,IF($E63="F",6,5)))), FALSE)</f>
        <v>#N/A</v>
      </c>
      <c r="G63" s="31"/>
      <c r="H63" s="32"/>
      <c r="I63" s="32"/>
      <c r="J63" s="33"/>
      <c r="K63" s="33"/>
      <c r="L63" s="53" t="str">
        <f t="shared" si="9"/>
        <v/>
      </c>
      <c r="M63" s="51" t="str">
        <f>IF(ISNUMBER(L63),L63*F63,"")</f>
        <v/>
      </c>
      <c r="N63" s="54" t="str">
        <f>IF(AND(ISNUMBER(N62), ISNUMBER(M63)),N62+M63,"")</f>
        <v/>
      </c>
    </row>
    <row r="64" spans="2:14" ht="13.5" thickBot="1" x14ac:dyDescent="0.25">
      <c r="B64" s="80" t="s">
        <v>159</v>
      </c>
      <c r="C64" s="25"/>
      <c r="D64" s="23" t="e">
        <f>VLOOKUP($C64,DiveList!$C$3:$D$71,2,FALSE)</f>
        <v>#N/A</v>
      </c>
      <c r="E64" s="26"/>
      <c r="F64" s="24" t="e">
        <f>VLOOKUP($C64,DiveList!$C$3:$H$71,IF($E64="S",5,IF($E64="P", 4, IF($E64="T", 3,IF($E64="F",6,5)))), FALSE)</f>
        <v>#N/A</v>
      </c>
      <c r="G64" s="31"/>
      <c r="H64" s="32"/>
      <c r="I64" s="32"/>
      <c r="J64" s="33"/>
      <c r="K64" s="33"/>
      <c r="L64" s="53" t="str">
        <f t="shared" si="9"/>
        <v/>
      </c>
      <c r="M64" s="51" t="str">
        <f>IF(ISNUMBER(L64),L64*F64,"")</f>
        <v/>
      </c>
      <c r="N64" s="54" t="str">
        <f>IF(AND(ISNUMBER(N63), ISNUMBER(M64)),N63+M64,"")</f>
        <v/>
      </c>
    </row>
    <row r="65" spans="2:14" ht="14.25" thickTop="1" thickBot="1" x14ac:dyDescent="0.25">
      <c r="B65" s="56" t="s">
        <v>12</v>
      </c>
      <c r="C65" s="29"/>
      <c r="D65" s="57" t="e">
        <f>VLOOKUP($C65,DiveList!$C$3:$D$71,2,FALSE)</f>
        <v>#N/A</v>
      </c>
      <c r="E65" s="34"/>
      <c r="F65" s="58" t="e">
        <f>VLOOKUP($C65,DiveList!$C$3:$H$71,IF($E65="S",5,IF($E65="P", 4, IF($E65="T", 3,IF($E65="F",6,5)))), FALSE)</f>
        <v>#N/A</v>
      </c>
      <c r="G65" s="35"/>
      <c r="H65" s="36"/>
      <c r="I65" s="36"/>
      <c r="J65" s="36"/>
      <c r="K65" s="36"/>
      <c r="L65" s="59" t="str">
        <f t="shared" si="9"/>
        <v/>
      </c>
      <c r="M65" s="59" t="str">
        <f>IF(ISNUMBER(L65),L65*F65,"")</f>
        <v/>
      </c>
      <c r="N65" s="60" t="str">
        <f>IF(AND(ISNUMBER(N64), ISNUMBER(M65)),N64+M65,"")</f>
        <v/>
      </c>
    </row>
    <row r="66" spans="2:14" ht="14.25" thickTop="1" thickBot="1" x14ac:dyDescent="0.25">
      <c r="B66" s="61"/>
      <c r="C66" s="62"/>
      <c r="D66" s="62"/>
      <c r="E66" s="62"/>
      <c r="F66" s="63"/>
      <c r="G66" s="46"/>
      <c r="H66" s="40"/>
      <c r="I66" s="40"/>
      <c r="J66" s="40"/>
      <c r="K66" s="40"/>
      <c r="L66" s="40"/>
      <c r="M66" s="64" t="s">
        <v>30</v>
      </c>
      <c r="N66" s="74" t="str">
        <f>IF(ISNUMBER(N65),N65,N64)</f>
        <v/>
      </c>
    </row>
    <row r="67" spans="2:14" ht="13.5" thickTop="1" x14ac:dyDescent="0.2">
      <c r="B67" s="1"/>
      <c r="C67" s="5"/>
      <c r="D67" s="5"/>
      <c r="E67" s="5"/>
      <c r="F67" s="6"/>
      <c r="G67" s="2"/>
    </row>
    <row r="68" spans="2:14" ht="13.5" thickBot="1" x14ac:dyDescent="0.25"/>
    <row r="69" spans="2:14" x14ac:dyDescent="0.2">
      <c r="B69" s="42" t="s">
        <v>13</v>
      </c>
      <c r="C69" s="88"/>
      <c r="D69" s="43" t="s">
        <v>16</v>
      </c>
      <c r="E69" s="9" t="s">
        <v>110</v>
      </c>
      <c r="F69" s="44"/>
      <c r="G69" s="44"/>
      <c r="H69" s="44"/>
      <c r="I69" s="44"/>
      <c r="J69" s="44"/>
      <c r="K69" s="44"/>
      <c r="L69" s="44"/>
      <c r="M69" s="65" t="s">
        <v>128</v>
      </c>
      <c r="N69" s="90"/>
    </row>
    <row r="70" spans="2:14" ht="13.5" thickBot="1" x14ac:dyDescent="0.25">
      <c r="B70" s="71" t="s">
        <v>14</v>
      </c>
      <c r="C70" s="89"/>
      <c r="D70" s="43" t="s">
        <v>17</v>
      </c>
      <c r="E70" s="9" t="s">
        <v>127</v>
      </c>
      <c r="F70" s="44"/>
      <c r="G70" s="44"/>
      <c r="H70" s="44"/>
      <c r="I70" s="44"/>
      <c r="J70" s="44"/>
      <c r="K70" s="44"/>
      <c r="L70" s="44"/>
      <c r="M70" s="72" t="s">
        <v>129</v>
      </c>
      <c r="N70" s="91"/>
    </row>
    <row r="71" spans="2:14" x14ac:dyDescent="0.2">
      <c r="B71" s="45"/>
      <c r="C71" s="46"/>
      <c r="D71" s="46"/>
      <c r="E71" s="46"/>
      <c r="F71" s="46"/>
      <c r="G71" s="46"/>
      <c r="H71" s="40"/>
      <c r="I71" s="40"/>
      <c r="J71" s="40"/>
      <c r="K71" s="40"/>
      <c r="L71" s="40"/>
      <c r="M71" s="40"/>
      <c r="N71" s="40"/>
    </row>
    <row r="72" spans="2:14" x14ac:dyDescent="0.2">
      <c r="B72" s="47"/>
      <c r="C72" s="48" t="s">
        <v>3</v>
      </c>
      <c r="D72" s="49" t="s">
        <v>4</v>
      </c>
      <c r="E72" s="49" t="s">
        <v>5</v>
      </c>
      <c r="F72" s="49" t="s">
        <v>6</v>
      </c>
      <c r="G72" s="49">
        <v>1</v>
      </c>
      <c r="H72" s="50">
        <v>2</v>
      </c>
      <c r="I72" s="50">
        <v>3</v>
      </c>
      <c r="J72" s="50">
        <v>4</v>
      </c>
      <c r="K72" s="50">
        <v>5</v>
      </c>
      <c r="L72" s="51" t="s">
        <v>7</v>
      </c>
      <c r="M72" s="51" t="s">
        <v>8</v>
      </c>
      <c r="N72" s="51" t="s">
        <v>126</v>
      </c>
    </row>
    <row r="73" spans="2:14" x14ac:dyDescent="0.2">
      <c r="B73" s="52" t="s">
        <v>9</v>
      </c>
      <c r="C73" s="30">
        <v>101</v>
      </c>
      <c r="D73" s="27" t="s">
        <v>22</v>
      </c>
      <c r="E73" s="28"/>
      <c r="F73" s="24">
        <v>1.9</v>
      </c>
      <c r="G73" s="31"/>
      <c r="H73" s="32"/>
      <c r="I73" s="32"/>
      <c r="J73" s="32"/>
      <c r="K73" s="32"/>
      <c r="L73" s="53" t="str">
        <f>IF(COUNT(G73:K73)=0,"", IF(COUNT(G73:K73)=2,SUM(G73:K73)*1.5, IF(COUNT(G73:K73)=3,SUM(G73:K73), IF(COUNT(G73:K73)=5,SUM(G73:K73)-MIN(G73:K73)-MAX(G73:K73), ))))</f>
        <v/>
      </c>
      <c r="M73" s="51" t="str">
        <f t="shared" ref="M73:M74" si="10">IF(ISNUMBER(L73),L73*F73,"")</f>
        <v/>
      </c>
      <c r="N73" s="54" t="str">
        <f>M73</f>
        <v/>
      </c>
    </row>
    <row r="74" spans="2:14" x14ac:dyDescent="0.2">
      <c r="B74" s="55" t="s">
        <v>10</v>
      </c>
      <c r="C74" s="25"/>
      <c r="D74" s="23" t="e">
        <f>VLOOKUP($C74,DiveList!$C$3:$D$71,2,FALSE)</f>
        <v>#N/A</v>
      </c>
      <c r="E74" s="26"/>
      <c r="F74" s="24" t="e">
        <f>VLOOKUP($C74,DiveList!$C$3:$H$71,IF($E74="S",5,IF($E74="P", 4, IF($E74="T", 3,IF($E74="F",6,5)))), FALSE)</f>
        <v>#N/A</v>
      </c>
      <c r="G74" s="31"/>
      <c r="H74" s="32"/>
      <c r="I74" s="32"/>
      <c r="J74" s="33"/>
      <c r="K74" s="33"/>
      <c r="L74" s="53" t="str">
        <f t="shared" ref="L74:L78" si="11">IF(COUNT(G74:K74)=0,"", IF(COUNT(G74:K74)=2,SUM(G74:K74)*1.5, IF(COUNT(G74:K74)=3,SUM(G74:K74), IF(COUNT(G74:K74)=5,SUM(G74:K74)-MIN(G74:K74)-MAX(G74:K74), ))))</f>
        <v/>
      </c>
      <c r="M74" s="51" t="str">
        <f t="shared" si="10"/>
        <v/>
      </c>
      <c r="N74" s="54" t="str">
        <f>IF(AND(ISNUMBER(N73), ISNUMBER(M74)),N73+M74,"")</f>
        <v/>
      </c>
    </row>
    <row r="75" spans="2:14" x14ac:dyDescent="0.2">
      <c r="B75" s="55" t="s">
        <v>11</v>
      </c>
      <c r="C75" s="25"/>
      <c r="D75" s="23" t="e">
        <f>VLOOKUP($C75,DiveList!$C$3:$D$71,2,FALSE)</f>
        <v>#N/A</v>
      </c>
      <c r="E75" s="26"/>
      <c r="F75" s="24" t="e">
        <f>VLOOKUP($C75,DiveList!$C$3:$H$71,IF($E75="S",5,IF($E75="P", 4, IF($E75="T", 3,IF($E75="F",6,5)))), FALSE)</f>
        <v>#N/A</v>
      </c>
      <c r="G75" s="31"/>
      <c r="H75" s="32"/>
      <c r="I75" s="32"/>
      <c r="J75" s="33"/>
      <c r="K75" s="33"/>
      <c r="L75" s="53" t="str">
        <f t="shared" si="11"/>
        <v/>
      </c>
      <c r="M75" s="51" t="str">
        <f>IF(ISNUMBER(L75),L75*F75,"")</f>
        <v/>
      </c>
      <c r="N75" s="54" t="str">
        <f>IF(AND(ISNUMBER(N74), ISNUMBER(M75)),N74+M75,"")</f>
        <v/>
      </c>
    </row>
    <row r="76" spans="2:14" x14ac:dyDescent="0.2">
      <c r="B76" s="80" t="s">
        <v>19</v>
      </c>
      <c r="C76" s="25"/>
      <c r="D76" s="23" t="e">
        <f>VLOOKUP($C76,DiveList!$C$3:$D$71,2,FALSE)</f>
        <v>#N/A</v>
      </c>
      <c r="E76" s="26"/>
      <c r="F76" s="24" t="e">
        <f>VLOOKUP($C76,DiveList!$C$3:$H$71,IF($E76="S",5,IF($E76="P", 4, IF($E76="T", 3,IF($E76="F",6,5)))), FALSE)</f>
        <v>#N/A</v>
      </c>
      <c r="G76" s="31"/>
      <c r="H76" s="32"/>
      <c r="I76" s="32"/>
      <c r="J76" s="33"/>
      <c r="K76" s="33"/>
      <c r="L76" s="53" t="str">
        <f t="shared" si="11"/>
        <v/>
      </c>
      <c r="M76" s="51" t="str">
        <f>IF(ISNUMBER(L76),L76*F76,"")</f>
        <v/>
      </c>
      <c r="N76" s="54" t="str">
        <f>IF(AND(ISNUMBER(N75), ISNUMBER(M76)),N75+M76,"")</f>
        <v/>
      </c>
    </row>
    <row r="77" spans="2:14" ht="13.5" thickBot="1" x14ac:dyDescent="0.25">
      <c r="B77" s="80" t="s">
        <v>159</v>
      </c>
      <c r="C77" s="25"/>
      <c r="D77" s="23" t="e">
        <f>VLOOKUP($C77,DiveList!$C$3:$D$71,2,FALSE)</f>
        <v>#N/A</v>
      </c>
      <c r="E77" s="26"/>
      <c r="F77" s="24" t="e">
        <f>VLOOKUP($C77,DiveList!$C$3:$H$71,IF($E77="S",5,IF($E77="P", 4, IF($E77="T", 3,IF($E77="F",6,5)))), FALSE)</f>
        <v>#N/A</v>
      </c>
      <c r="G77" s="31"/>
      <c r="H77" s="32"/>
      <c r="I77" s="32"/>
      <c r="J77" s="33"/>
      <c r="K77" s="33"/>
      <c r="L77" s="53" t="str">
        <f t="shared" si="11"/>
        <v/>
      </c>
      <c r="M77" s="51" t="str">
        <f>IF(ISNUMBER(L77),L77*F77,"")</f>
        <v/>
      </c>
      <c r="N77" s="54" t="str">
        <f>IF(AND(ISNUMBER(N76), ISNUMBER(M77)),N76+M77,"")</f>
        <v/>
      </c>
    </row>
    <row r="78" spans="2:14" ht="14.25" thickTop="1" thickBot="1" x14ac:dyDescent="0.25">
      <c r="B78" s="56" t="s">
        <v>12</v>
      </c>
      <c r="C78" s="29"/>
      <c r="D78" s="57" t="e">
        <f>VLOOKUP($C78,DiveList!$C$3:$D$71,2,FALSE)</f>
        <v>#N/A</v>
      </c>
      <c r="E78" s="34"/>
      <c r="F78" s="58" t="e">
        <f>VLOOKUP($C78,DiveList!$C$3:$H$71,IF($E78="S",5,IF($E78="P", 4, IF($E78="T", 3,IF($E78="F",6,5)))), FALSE)</f>
        <v>#N/A</v>
      </c>
      <c r="G78" s="35"/>
      <c r="H78" s="36"/>
      <c r="I78" s="36"/>
      <c r="J78" s="36"/>
      <c r="K78" s="36"/>
      <c r="L78" s="59" t="str">
        <f t="shared" si="11"/>
        <v/>
      </c>
      <c r="M78" s="59" t="str">
        <f>IF(ISNUMBER(L78),L78*F78,"")</f>
        <v/>
      </c>
      <c r="N78" s="60" t="str">
        <f>IF(AND(ISNUMBER(N77), ISNUMBER(M78)),N77+M78,"")</f>
        <v/>
      </c>
    </row>
    <row r="79" spans="2:14" ht="14.25" thickTop="1" thickBot="1" x14ac:dyDescent="0.25">
      <c r="B79" s="61"/>
      <c r="C79" s="62"/>
      <c r="D79" s="62"/>
      <c r="E79" s="62"/>
      <c r="F79" s="63"/>
      <c r="G79" s="46"/>
      <c r="H79" s="40"/>
      <c r="I79" s="40"/>
      <c r="J79" s="40"/>
      <c r="K79" s="40"/>
      <c r="L79" s="40"/>
      <c r="M79" s="64" t="s">
        <v>30</v>
      </c>
      <c r="N79" s="74" t="str">
        <f>IF(ISNUMBER(N78),N78,N77)</f>
        <v/>
      </c>
    </row>
    <row r="80" spans="2:14" ht="13.5" thickTop="1" x14ac:dyDescent="0.2">
      <c r="B80" s="1"/>
      <c r="C80" s="5"/>
      <c r="D80" s="5"/>
      <c r="E80" s="5"/>
      <c r="F80" s="6"/>
      <c r="G80" s="2"/>
    </row>
    <row r="81" spans="2:14" ht="13.5" thickBot="1" x14ac:dyDescent="0.25"/>
    <row r="82" spans="2:14" x14ac:dyDescent="0.2">
      <c r="B82" s="42" t="s">
        <v>13</v>
      </c>
      <c r="C82" s="88"/>
      <c r="D82" s="43" t="s">
        <v>16</v>
      </c>
      <c r="E82" s="9" t="s">
        <v>110</v>
      </c>
      <c r="F82" s="44"/>
      <c r="G82" s="44"/>
      <c r="H82" s="44"/>
      <c r="I82" s="44"/>
      <c r="J82" s="44"/>
      <c r="K82" s="44"/>
      <c r="L82" s="44"/>
      <c r="M82" s="65" t="s">
        <v>128</v>
      </c>
      <c r="N82" s="90"/>
    </row>
    <row r="83" spans="2:14" ht="13.5" thickBot="1" x14ac:dyDescent="0.25">
      <c r="B83" s="71" t="s">
        <v>14</v>
      </c>
      <c r="C83" s="89"/>
      <c r="D83" s="43" t="s">
        <v>17</v>
      </c>
      <c r="E83" s="9" t="s">
        <v>127</v>
      </c>
      <c r="F83" s="44"/>
      <c r="G83" s="44"/>
      <c r="H83" s="44"/>
      <c r="I83" s="44"/>
      <c r="J83" s="44"/>
      <c r="K83" s="44"/>
      <c r="L83" s="44"/>
      <c r="M83" s="72" t="s">
        <v>129</v>
      </c>
      <c r="N83" s="91"/>
    </row>
    <row r="84" spans="2:14" x14ac:dyDescent="0.2">
      <c r="B84" s="45"/>
      <c r="C84" s="46"/>
      <c r="D84" s="46"/>
      <c r="E84" s="46"/>
      <c r="F84" s="46"/>
      <c r="G84" s="46"/>
      <c r="H84" s="40"/>
      <c r="I84" s="40"/>
      <c r="J84" s="40"/>
      <c r="K84" s="40"/>
      <c r="L84" s="40"/>
      <c r="M84" s="40"/>
      <c r="N84" s="40"/>
    </row>
    <row r="85" spans="2:14" x14ac:dyDescent="0.2">
      <c r="B85" s="47"/>
      <c r="C85" s="48" t="s">
        <v>3</v>
      </c>
      <c r="D85" s="49" t="s">
        <v>4</v>
      </c>
      <c r="E85" s="49" t="s">
        <v>5</v>
      </c>
      <c r="F85" s="49" t="s">
        <v>6</v>
      </c>
      <c r="G85" s="49">
        <v>1</v>
      </c>
      <c r="H85" s="50">
        <v>2</v>
      </c>
      <c r="I85" s="50">
        <v>3</v>
      </c>
      <c r="J85" s="50">
        <v>4</v>
      </c>
      <c r="K85" s="50">
        <v>5</v>
      </c>
      <c r="L85" s="51" t="s">
        <v>7</v>
      </c>
      <c r="M85" s="51" t="s">
        <v>8</v>
      </c>
      <c r="N85" s="51" t="s">
        <v>126</v>
      </c>
    </row>
    <row r="86" spans="2:14" x14ac:dyDescent="0.2">
      <c r="B86" s="52" t="s">
        <v>9</v>
      </c>
      <c r="C86" s="30">
        <v>101</v>
      </c>
      <c r="D86" s="27" t="s">
        <v>22</v>
      </c>
      <c r="E86" s="28"/>
      <c r="F86" s="24">
        <v>1.9</v>
      </c>
      <c r="G86" s="31"/>
      <c r="H86" s="32"/>
      <c r="I86" s="32"/>
      <c r="J86" s="32"/>
      <c r="K86" s="32"/>
      <c r="L86" s="53" t="str">
        <f>IF(COUNT(G86:K86)=0,"", IF(COUNT(G86:K86)=2,SUM(G86:K86)*1.5, IF(COUNT(G86:K86)=3,SUM(G86:K86), IF(COUNT(G86:K86)=5,SUM(G86:K86)-MIN(G86:K86)-MAX(G86:K86), ))))</f>
        <v/>
      </c>
      <c r="M86" s="51" t="str">
        <f t="shared" ref="M86:M87" si="12">IF(ISNUMBER(L86),L86*F86,"")</f>
        <v/>
      </c>
      <c r="N86" s="54" t="str">
        <f>M86</f>
        <v/>
      </c>
    </row>
    <row r="87" spans="2:14" x14ac:dyDescent="0.2">
      <c r="B87" s="55" t="s">
        <v>10</v>
      </c>
      <c r="C87" s="25"/>
      <c r="D87" s="23" t="e">
        <f>VLOOKUP($C87,DiveList!$C$3:$D$71,2,FALSE)</f>
        <v>#N/A</v>
      </c>
      <c r="E87" s="26"/>
      <c r="F87" s="24" t="e">
        <f>VLOOKUP($C87,DiveList!$C$3:$H$71,IF($E87="S",5,IF($E87="P", 4, IF($E87="T", 3,IF($E87="F",6,5)))), FALSE)</f>
        <v>#N/A</v>
      </c>
      <c r="G87" s="31"/>
      <c r="H87" s="32"/>
      <c r="I87" s="32"/>
      <c r="J87" s="33"/>
      <c r="K87" s="33"/>
      <c r="L87" s="53" t="str">
        <f t="shared" ref="L87:L91" si="13">IF(COUNT(G87:K87)=0,"", IF(COUNT(G87:K87)=2,SUM(G87:K87)*1.5, IF(COUNT(G87:K87)=3,SUM(G87:K87), IF(COUNT(G87:K87)=5,SUM(G87:K87)-MIN(G87:K87)-MAX(G87:K87), ))))</f>
        <v/>
      </c>
      <c r="M87" s="51" t="str">
        <f t="shared" si="12"/>
        <v/>
      </c>
      <c r="N87" s="54" t="str">
        <f>IF(AND(ISNUMBER(N86), ISNUMBER(M87)),N86+M87,"")</f>
        <v/>
      </c>
    </row>
    <row r="88" spans="2:14" x14ac:dyDescent="0.2">
      <c r="B88" s="55" t="s">
        <v>11</v>
      </c>
      <c r="C88" s="25"/>
      <c r="D88" s="23" t="e">
        <f>VLOOKUP($C88,DiveList!$C$3:$D$71,2,FALSE)</f>
        <v>#N/A</v>
      </c>
      <c r="E88" s="26"/>
      <c r="F88" s="24" t="e">
        <f>VLOOKUP($C88,DiveList!$C$3:$H$71,IF($E88="S",5,IF($E88="P", 4, IF($E88="T", 3,IF($E88="F",6,5)))), FALSE)</f>
        <v>#N/A</v>
      </c>
      <c r="G88" s="31"/>
      <c r="H88" s="32"/>
      <c r="I88" s="32"/>
      <c r="J88" s="33"/>
      <c r="K88" s="33"/>
      <c r="L88" s="53" t="str">
        <f t="shared" si="13"/>
        <v/>
      </c>
      <c r="M88" s="51" t="str">
        <f>IF(ISNUMBER(L88),L88*F88,"")</f>
        <v/>
      </c>
      <c r="N88" s="54" t="str">
        <f>IF(AND(ISNUMBER(N87), ISNUMBER(M88)),N87+M88,"")</f>
        <v/>
      </c>
    </row>
    <row r="89" spans="2:14" x14ac:dyDescent="0.2">
      <c r="B89" s="80" t="s">
        <v>19</v>
      </c>
      <c r="C89" s="25"/>
      <c r="D89" s="23" t="e">
        <f>VLOOKUP($C89,DiveList!$C$3:$D$71,2,FALSE)</f>
        <v>#N/A</v>
      </c>
      <c r="E89" s="26"/>
      <c r="F89" s="24" t="e">
        <f>VLOOKUP($C89,DiveList!$C$3:$H$71,IF($E89="S",5,IF($E89="P", 4, IF($E89="T", 3,IF($E89="F",6,5)))), FALSE)</f>
        <v>#N/A</v>
      </c>
      <c r="G89" s="31"/>
      <c r="H89" s="32"/>
      <c r="I89" s="32"/>
      <c r="J89" s="33"/>
      <c r="K89" s="33"/>
      <c r="L89" s="53" t="str">
        <f t="shared" si="13"/>
        <v/>
      </c>
      <c r="M89" s="51" t="str">
        <f>IF(ISNUMBER(L89),L89*F89,"")</f>
        <v/>
      </c>
      <c r="N89" s="54" t="str">
        <f>IF(AND(ISNUMBER(N88), ISNUMBER(M89)),N88+M89,"")</f>
        <v/>
      </c>
    </row>
    <row r="90" spans="2:14" ht="13.5" thickBot="1" x14ac:dyDescent="0.25">
      <c r="B90" s="80" t="s">
        <v>159</v>
      </c>
      <c r="C90" s="25"/>
      <c r="D90" s="23" t="e">
        <f>VLOOKUP($C90,DiveList!$C$3:$D$71,2,FALSE)</f>
        <v>#N/A</v>
      </c>
      <c r="E90" s="26"/>
      <c r="F90" s="24" t="e">
        <f>VLOOKUP($C90,DiveList!$C$3:$H$71,IF($E90="S",5,IF($E90="P", 4, IF($E90="T", 3,IF($E90="F",6,5)))), FALSE)</f>
        <v>#N/A</v>
      </c>
      <c r="G90" s="31"/>
      <c r="H90" s="32"/>
      <c r="I90" s="32"/>
      <c r="J90" s="33"/>
      <c r="K90" s="33"/>
      <c r="L90" s="53" t="str">
        <f t="shared" si="13"/>
        <v/>
      </c>
      <c r="M90" s="51" t="str">
        <f>IF(ISNUMBER(L90),L90*F90,"")</f>
        <v/>
      </c>
      <c r="N90" s="54" t="str">
        <f>IF(AND(ISNUMBER(N89), ISNUMBER(M90)),N89+M90,"")</f>
        <v/>
      </c>
    </row>
    <row r="91" spans="2:14" ht="14.25" thickTop="1" thickBot="1" x14ac:dyDescent="0.25">
      <c r="B91" s="56" t="s">
        <v>12</v>
      </c>
      <c r="C91" s="29"/>
      <c r="D91" s="57" t="e">
        <f>VLOOKUP($C91,DiveList!$C$3:$D$71,2,FALSE)</f>
        <v>#N/A</v>
      </c>
      <c r="E91" s="34"/>
      <c r="F91" s="58" t="e">
        <f>VLOOKUP($C91,DiveList!$C$3:$H$71,IF($E91="S",5,IF($E91="P", 4, IF($E91="T", 3,IF($E91="F",6,5)))), FALSE)</f>
        <v>#N/A</v>
      </c>
      <c r="G91" s="35"/>
      <c r="H91" s="36"/>
      <c r="I91" s="36"/>
      <c r="J91" s="36"/>
      <c r="K91" s="36"/>
      <c r="L91" s="59" t="str">
        <f t="shared" si="13"/>
        <v/>
      </c>
      <c r="M91" s="59" t="str">
        <f>IF(ISNUMBER(L91),L91*F91,"")</f>
        <v/>
      </c>
      <c r="N91" s="60" t="str">
        <f>IF(AND(ISNUMBER(N90), ISNUMBER(M91)),N90+M91,"")</f>
        <v/>
      </c>
    </row>
    <row r="92" spans="2:14" ht="14.25" thickTop="1" thickBot="1" x14ac:dyDescent="0.25">
      <c r="B92" s="61"/>
      <c r="C92" s="62"/>
      <c r="D92" s="62"/>
      <c r="E92" s="62"/>
      <c r="F92" s="63"/>
      <c r="G92" s="46"/>
      <c r="H92" s="40"/>
      <c r="I92" s="40"/>
      <c r="J92" s="40"/>
      <c r="K92" s="40"/>
      <c r="L92" s="40"/>
      <c r="M92" s="64" t="s">
        <v>30</v>
      </c>
      <c r="N92" s="74" t="str">
        <f>IF(ISNUMBER(N91),N91,N90)</f>
        <v/>
      </c>
    </row>
    <row r="93" spans="2:14" ht="13.5" thickTop="1" x14ac:dyDescent="0.2">
      <c r="B93" s="1"/>
      <c r="C93" s="5"/>
      <c r="D93" s="5"/>
      <c r="E93" s="5"/>
      <c r="F93" s="6"/>
      <c r="G93" s="2"/>
    </row>
    <row r="94" spans="2:14" ht="13.5" thickBot="1" x14ac:dyDescent="0.25"/>
    <row r="95" spans="2:14" x14ac:dyDescent="0.2">
      <c r="B95" s="42" t="s">
        <v>13</v>
      </c>
      <c r="C95" s="88"/>
      <c r="D95" s="43" t="s">
        <v>16</v>
      </c>
      <c r="E95" s="9" t="s">
        <v>110</v>
      </c>
      <c r="F95" s="44"/>
      <c r="G95" s="44"/>
      <c r="H95" s="44"/>
      <c r="I95" s="44"/>
      <c r="J95" s="44"/>
      <c r="K95" s="44"/>
      <c r="L95" s="44"/>
      <c r="M95" s="65" t="s">
        <v>128</v>
      </c>
      <c r="N95" s="90"/>
    </row>
    <row r="96" spans="2:14" ht="13.5" thickBot="1" x14ac:dyDescent="0.25">
      <c r="B96" s="71" t="s">
        <v>14</v>
      </c>
      <c r="C96" s="89"/>
      <c r="D96" s="43" t="s">
        <v>17</v>
      </c>
      <c r="E96" s="9" t="s">
        <v>127</v>
      </c>
      <c r="F96" s="44"/>
      <c r="G96" s="44"/>
      <c r="H96" s="44"/>
      <c r="I96" s="44"/>
      <c r="J96" s="44"/>
      <c r="K96" s="44"/>
      <c r="L96" s="44"/>
      <c r="M96" s="72" t="s">
        <v>129</v>
      </c>
      <c r="N96" s="91"/>
    </row>
    <row r="97" spans="2:14" x14ac:dyDescent="0.2">
      <c r="B97" s="45"/>
      <c r="C97" s="46"/>
      <c r="D97" s="46"/>
      <c r="E97" s="46"/>
      <c r="F97" s="46"/>
      <c r="G97" s="46"/>
      <c r="H97" s="40"/>
      <c r="I97" s="40"/>
      <c r="J97" s="40"/>
      <c r="K97" s="40"/>
      <c r="L97" s="40"/>
      <c r="M97" s="40"/>
      <c r="N97" s="40"/>
    </row>
    <row r="98" spans="2:14" x14ac:dyDescent="0.2">
      <c r="B98" s="47"/>
      <c r="C98" s="48" t="s">
        <v>3</v>
      </c>
      <c r="D98" s="49" t="s">
        <v>4</v>
      </c>
      <c r="E98" s="49" t="s">
        <v>5</v>
      </c>
      <c r="F98" s="49" t="s">
        <v>6</v>
      </c>
      <c r="G98" s="49">
        <v>1</v>
      </c>
      <c r="H98" s="50">
        <v>2</v>
      </c>
      <c r="I98" s="50">
        <v>3</v>
      </c>
      <c r="J98" s="50">
        <v>4</v>
      </c>
      <c r="K98" s="50">
        <v>5</v>
      </c>
      <c r="L98" s="51" t="s">
        <v>7</v>
      </c>
      <c r="M98" s="51" t="s">
        <v>8</v>
      </c>
      <c r="N98" s="51" t="s">
        <v>126</v>
      </c>
    </row>
    <row r="99" spans="2:14" x14ac:dyDescent="0.2">
      <c r="B99" s="52" t="s">
        <v>9</v>
      </c>
      <c r="C99" s="30">
        <v>101</v>
      </c>
      <c r="D99" s="27" t="s">
        <v>22</v>
      </c>
      <c r="E99" s="28"/>
      <c r="F99" s="24">
        <v>1.9</v>
      </c>
      <c r="G99" s="31"/>
      <c r="H99" s="32"/>
      <c r="I99" s="32"/>
      <c r="J99" s="32"/>
      <c r="K99" s="32"/>
      <c r="L99" s="53" t="str">
        <f>IF(COUNT(G99:K99)=0,"", IF(COUNT(G99:K99)=2,SUM(G99:K99)*1.5, IF(COUNT(G99:K99)=3,SUM(G99:K99), IF(COUNT(G99:K99)=5,SUM(G99:K99)-MIN(G99:K99)-MAX(G99:K99), ))))</f>
        <v/>
      </c>
      <c r="M99" s="51" t="str">
        <f t="shared" ref="M99:M100" si="14">IF(ISNUMBER(L99),L99*F99,"")</f>
        <v/>
      </c>
      <c r="N99" s="54" t="str">
        <f>M99</f>
        <v/>
      </c>
    </row>
    <row r="100" spans="2:14" x14ac:dyDescent="0.2">
      <c r="B100" s="55" t="s">
        <v>10</v>
      </c>
      <c r="C100" s="25"/>
      <c r="D100" s="23" t="e">
        <f>VLOOKUP($C100,DiveList!$C$3:$D$71,2,FALSE)</f>
        <v>#N/A</v>
      </c>
      <c r="E100" s="26"/>
      <c r="F100" s="24" t="e">
        <f>VLOOKUP($C100,DiveList!$C$3:$H$71,IF($E100="S",5,IF($E100="P", 4, IF($E100="T", 3,IF($E100="F",6,5)))), FALSE)</f>
        <v>#N/A</v>
      </c>
      <c r="G100" s="31"/>
      <c r="H100" s="32"/>
      <c r="I100" s="32"/>
      <c r="J100" s="33"/>
      <c r="K100" s="33"/>
      <c r="L100" s="53" t="str">
        <f t="shared" ref="L100:L104" si="15">IF(COUNT(G100:K100)=0,"", IF(COUNT(G100:K100)=2,SUM(G100:K100)*1.5, IF(COUNT(G100:K100)=3,SUM(G100:K100), IF(COUNT(G100:K100)=5,SUM(G100:K100)-MIN(G100:K100)-MAX(G100:K100), ))))</f>
        <v/>
      </c>
      <c r="M100" s="51" t="str">
        <f t="shared" si="14"/>
        <v/>
      </c>
      <c r="N100" s="54" t="str">
        <f>IF(AND(ISNUMBER(N99), ISNUMBER(M100)),N99+M100,"")</f>
        <v/>
      </c>
    </row>
    <row r="101" spans="2:14" x14ac:dyDescent="0.2">
      <c r="B101" s="55" t="s">
        <v>11</v>
      </c>
      <c r="C101" s="25"/>
      <c r="D101" s="23" t="e">
        <f>VLOOKUP($C101,DiveList!$C$3:$D$71,2,FALSE)</f>
        <v>#N/A</v>
      </c>
      <c r="E101" s="26"/>
      <c r="F101" s="24" t="e">
        <f>VLOOKUP($C101,DiveList!$C$3:$H$71,IF($E101="S",5,IF($E101="P", 4, IF($E101="T", 3,IF($E101="F",6,5)))), FALSE)</f>
        <v>#N/A</v>
      </c>
      <c r="G101" s="31"/>
      <c r="H101" s="32"/>
      <c r="I101" s="32"/>
      <c r="J101" s="33"/>
      <c r="K101" s="33"/>
      <c r="L101" s="53" t="str">
        <f t="shared" si="15"/>
        <v/>
      </c>
      <c r="M101" s="51" t="str">
        <f>IF(ISNUMBER(L101),L101*F101,"")</f>
        <v/>
      </c>
      <c r="N101" s="54" t="str">
        <f>IF(AND(ISNUMBER(N100), ISNUMBER(M101)),N100+M101,"")</f>
        <v/>
      </c>
    </row>
    <row r="102" spans="2:14" x14ac:dyDescent="0.2">
      <c r="B102" s="80" t="s">
        <v>19</v>
      </c>
      <c r="C102" s="25"/>
      <c r="D102" s="23" t="e">
        <f>VLOOKUP($C102,DiveList!$C$3:$D$71,2,FALSE)</f>
        <v>#N/A</v>
      </c>
      <c r="E102" s="26"/>
      <c r="F102" s="24" t="e">
        <f>VLOOKUP($C102,DiveList!$C$3:$H$71,IF($E102="S",5,IF($E102="P", 4, IF($E102="T", 3,IF($E102="F",6,5)))), FALSE)</f>
        <v>#N/A</v>
      </c>
      <c r="G102" s="31"/>
      <c r="H102" s="32"/>
      <c r="I102" s="32"/>
      <c r="J102" s="33"/>
      <c r="K102" s="33"/>
      <c r="L102" s="53" t="str">
        <f t="shared" si="15"/>
        <v/>
      </c>
      <c r="M102" s="51" t="str">
        <f>IF(ISNUMBER(L102),L102*F102,"")</f>
        <v/>
      </c>
      <c r="N102" s="54" t="str">
        <f>IF(AND(ISNUMBER(N101), ISNUMBER(M102)),N101+M102,"")</f>
        <v/>
      </c>
    </row>
    <row r="103" spans="2:14" ht="13.5" thickBot="1" x14ac:dyDescent="0.25">
      <c r="B103" s="80" t="s">
        <v>159</v>
      </c>
      <c r="C103" s="25"/>
      <c r="D103" s="23" t="e">
        <f>VLOOKUP($C103,DiveList!$C$3:$D$71,2,FALSE)</f>
        <v>#N/A</v>
      </c>
      <c r="E103" s="26"/>
      <c r="F103" s="24" t="e">
        <f>VLOOKUP($C103,DiveList!$C$3:$H$71,IF($E103="S",5,IF($E103="P", 4, IF($E103="T", 3,IF($E103="F",6,5)))), FALSE)</f>
        <v>#N/A</v>
      </c>
      <c r="G103" s="31"/>
      <c r="H103" s="32"/>
      <c r="I103" s="32"/>
      <c r="J103" s="33"/>
      <c r="K103" s="33"/>
      <c r="L103" s="53" t="str">
        <f t="shared" si="15"/>
        <v/>
      </c>
      <c r="M103" s="51" t="str">
        <f>IF(ISNUMBER(L103),L103*F103,"")</f>
        <v/>
      </c>
      <c r="N103" s="54" t="str">
        <f>IF(AND(ISNUMBER(N102), ISNUMBER(M103)),N102+M103,"")</f>
        <v/>
      </c>
    </row>
    <row r="104" spans="2:14" ht="14.25" thickTop="1" thickBot="1" x14ac:dyDescent="0.25">
      <c r="B104" s="56" t="s">
        <v>12</v>
      </c>
      <c r="C104" s="29"/>
      <c r="D104" s="57" t="e">
        <f>VLOOKUP($C104,DiveList!$C$3:$D$71,2,FALSE)</f>
        <v>#N/A</v>
      </c>
      <c r="E104" s="34"/>
      <c r="F104" s="58" t="e">
        <f>VLOOKUP($C104,DiveList!$C$3:$H$71,IF($E104="S",5,IF($E104="P", 4, IF($E104="T", 3,IF($E104="F",6,5)))), FALSE)</f>
        <v>#N/A</v>
      </c>
      <c r="G104" s="35"/>
      <c r="H104" s="36"/>
      <c r="I104" s="36"/>
      <c r="J104" s="36"/>
      <c r="K104" s="36"/>
      <c r="L104" s="59" t="str">
        <f t="shared" si="15"/>
        <v/>
      </c>
      <c r="M104" s="59" t="str">
        <f>IF(ISNUMBER(L104),L104*F104,"")</f>
        <v/>
      </c>
      <c r="N104" s="60" t="str">
        <f>IF(AND(ISNUMBER(N103), ISNUMBER(M104)),N103+M104,"")</f>
        <v/>
      </c>
    </row>
    <row r="105" spans="2:14" ht="14.25" thickTop="1" thickBot="1" x14ac:dyDescent="0.25">
      <c r="B105" s="61"/>
      <c r="C105" s="62"/>
      <c r="D105" s="62"/>
      <c r="E105" s="62"/>
      <c r="F105" s="63"/>
      <c r="G105" s="46"/>
      <c r="H105" s="40"/>
      <c r="I105" s="40"/>
      <c r="J105" s="40"/>
      <c r="K105" s="40"/>
      <c r="L105" s="40"/>
      <c r="M105" s="64" t="s">
        <v>30</v>
      </c>
      <c r="N105" s="74" t="str">
        <f>IF(ISNUMBER(N104),N104,N103)</f>
        <v/>
      </c>
    </row>
    <row r="106" spans="2:14" ht="13.5" thickTop="1" x14ac:dyDescent="0.2">
      <c r="B106" s="1"/>
      <c r="C106" s="5"/>
      <c r="D106" s="5"/>
      <c r="E106" s="5"/>
      <c r="F106" s="6"/>
      <c r="G106" s="2"/>
    </row>
    <row r="107" spans="2:14" ht="13.5" thickBot="1" x14ac:dyDescent="0.25"/>
    <row r="108" spans="2:14" x14ac:dyDescent="0.2">
      <c r="B108" s="42" t="s">
        <v>13</v>
      </c>
      <c r="C108" s="88"/>
      <c r="D108" s="43" t="s">
        <v>16</v>
      </c>
      <c r="E108" s="9" t="s">
        <v>110</v>
      </c>
      <c r="F108" s="44"/>
      <c r="G108" s="44"/>
      <c r="H108" s="44"/>
      <c r="I108" s="44"/>
      <c r="J108" s="44"/>
      <c r="K108" s="44"/>
      <c r="L108" s="44"/>
      <c r="M108" s="65" t="s">
        <v>128</v>
      </c>
      <c r="N108" s="90"/>
    </row>
    <row r="109" spans="2:14" ht="13.5" thickBot="1" x14ac:dyDescent="0.25">
      <c r="B109" s="71" t="s">
        <v>14</v>
      </c>
      <c r="C109" s="89"/>
      <c r="D109" s="43" t="s">
        <v>17</v>
      </c>
      <c r="E109" s="9" t="s">
        <v>127</v>
      </c>
      <c r="F109" s="44"/>
      <c r="G109" s="44"/>
      <c r="H109" s="44"/>
      <c r="I109" s="44"/>
      <c r="J109" s="44"/>
      <c r="K109" s="44"/>
      <c r="L109" s="44"/>
      <c r="M109" s="72" t="s">
        <v>129</v>
      </c>
      <c r="N109" s="91"/>
    </row>
    <row r="110" spans="2:14" x14ac:dyDescent="0.2">
      <c r="B110" s="45"/>
      <c r="C110" s="46"/>
      <c r="D110" s="46"/>
      <c r="E110" s="46"/>
      <c r="F110" s="46"/>
      <c r="G110" s="46"/>
      <c r="H110" s="40"/>
      <c r="I110" s="40"/>
      <c r="J110" s="40"/>
      <c r="K110" s="40"/>
      <c r="L110" s="40"/>
      <c r="M110" s="40"/>
      <c r="N110" s="40"/>
    </row>
    <row r="111" spans="2:14" x14ac:dyDescent="0.2">
      <c r="B111" s="47"/>
      <c r="C111" s="48" t="s">
        <v>3</v>
      </c>
      <c r="D111" s="49" t="s">
        <v>4</v>
      </c>
      <c r="E111" s="49" t="s">
        <v>5</v>
      </c>
      <c r="F111" s="49" t="s">
        <v>6</v>
      </c>
      <c r="G111" s="49">
        <v>1</v>
      </c>
      <c r="H111" s="50">
        <v>2</v>
      </c>
      <c r="I111" s="50">
        <v>3</v>
      </c>
      <c r="J111" s="50">
        <v>4</v>
      </c>
      <c r="K111" s="50">
        <v>5</v>
      </c>
      <c r="L111" s="51" t="s">
        <v>7</v>
      </c>
      <c r="M111" s="51" t="s">
        <v>8</v>
      </c>
      <c r="N111" s="51" t="s">
        <v>126</v>
      </c>
    </row>
    <row r="112" spans="2:14" x14ac:dyDescent="0.2">
      <c r="B112" s="52" t="s">
        <v>9</v>
      </c>
      <c r="C112" s="30">
        <v>101</v>
      </c>
      <c r="D112" s="27" t="s">
        <v>22</v>
      </c>
      <c r="E112" s="28"/>
      <c r="F112" s="24">
        <v>1.9</v>
      </c>
      <c r="G112" s="31"/>
      <c r="H112" s="32"/>
      <c r="I112" s="32"/>
      <c r="J112" s="32"/>
      <c r="K112" s="32"/>
      <c r="L112" s="53" t="str">
        <f>IF(COUNT(G112:K112)=0,"", IF(COUNT(G112:K112)=2,SUM(G112:K112)*1.5, IF(COUNT(G112:K112)=3,SUM(G112:K112), IF(COUNT(G112:K112)=5,SUM(G112:K112)-MIN(G112:K112)-MAX(G112:K112), ))))</f>
        <v/>
      </c>
      <c r="M112" s="51" t="str">
        <f t="shared" ref="M112:M113" si="16">IF(ISNUMBER(L112),L112*F112,"")</f>
        <v/>
      </c>
      <c r="N112" s="54" t="str">
        <f>M112</f>
        <v/>
      </c>
    </row>
    <row r="113" spans="2:14" x14ac:dyDescent="0.2">
      <c r="B113" s="55" t="s">
        <v>10</v>
      </c>
      <c r="C113" s="25"/>
      <c r="D113" s="23" t="e">
        <f>VLOOKUP($C113,DiveList!$C$3:$D$71,2,FALSE)</f>
        <v>#N/A</v>
      </c>
      <c r="E113" s="26"/>
      <c r="F113" s="24" t="e">
        <f>VLOOKUP($C113,DiveList!$C$3:$H$71,IF($E113="S",5,IF($E113="P", 4, IF($E113="T", 3,IF($E113="F",6,5)))), FALSE)</f>
        <v>#N/A</v>
      </c>
      <c r="G113" s="31"/>
      <c r="H113" s="32"/>
      <c r="I113" s="32"/>
      <c r="J113" s="33"/>
      <c r="K113" s="33"/>
      <c r="L113" s="53" t="str">
        <f t="shared" ref="L113:L117" si="17">IF(COUNT(G113:K113)=0,"", IF(COUNT(G113:K113)=2,SUM(G113:K113)*1.5, IF(COUNT(G113:K113)=3,SUM(G113:K113), IF(COUNT(G113:K113)=5,SUM(G113:K113)-MIN(G113:K113)-MAX(G113:K113), ))))</f>
        <v/>
      </c>
      <c r="M113" s="51" t="str">
        <f t="shared" si="16"/>
        <v/>
      </c>
      <c r="N113" s="54" t="str">
        <f>IF(AND(ISNUMBER(N112), ISNUMBER(M113)),N112+M113,"")</f>
        <v/>
      </c>
    </row>
    <row r="114" spans="2:14" x14ac:dyDescent="0.2">
      <c r="B114" s="55" t="s">
        <v>11</v>
      </c>
      <c r="C114" s="25"/>
      <c r="D114" s="23" t="e">
        <f>VLOOKUP($C114,DiveList!$C$3:$D$71,2,FALSE)</f>
        <v>#N/A</v>
      </c>
      <c r="E114" s="26"/>
      <c r="F114" s="24" t="e">
        <f>VLOOKUP($C114,DiveList!$C$3:$H$71,IF($E114="S",5,IF($E114="P", 4, IF($E114="T", 3,IF($E114="F",6,5)))), FALSE)</f>
        <v>#N/A</v>
      </c>
      <c r="G114" s="31"/>
      <c r="H114" s="32"/>
      <c r="I114" s="32"/>
      <c r="J114" s="33"/>
      <c r="K114" s="33"/>
      <c r="L114" s="53" t="str">
        <f t="shared" si="17"/>
        <v/>
      </c>
      <c r="M114" s="51" t="str">
        <f>IF(ISNUMBER(L114),L114*F114,"")</f>
        <v/>
      </c>
      <c r="N114" s="54" t="str">
        <f>IF(AND(ISNUMBER(N113), ISNUMBER(M114)),N113+M114,"")</f>
        <v/>
      </c>
    </row>
    <row r="115" spans="2:14" x14ac:dyDescent="0.2">
      <c r="B115" s="80" t="s">
        <v>19</v>
      </c>
      <c r="C115" s="25"/>
      <c r="D115" s="23" t="e">
        <f>VLOOKUP($C115,DiveList!$C$3:$D$71,2,FALSE)</f>
        <v>#N/A</v>
      </c>
      <c r="E115" s="26"/>
      <c r="F115" s="24" t="e">
        <f>VLOOKUP($C115,DiveList!$C$3:$H$71,IF($E115="S",5,IF($E115="P", 4, IF($E115="T", 3,IF($E115="F",6,5)))), FALSE)</f>
        <v>#N/A</v>
      </c>
      <c r="G115" s="31"/>
      <c r="H115" s="32"/>
      <c r="I115" s="32"/>
      <c r="J115" s="33"/>
      <c r="K115" s="33"/>
      <c r="L115" s="53" t="str">
        <f t="shared" si="17"/>
        <v/>
      </c>
      <c r="M115" s="51" t="str">
        <f>IF(ISNUMBER(L115),L115*F115,"")</f>
        <v/>
      </c>
      <c r="N115" s="54" t="str">
        <f>IF(AND(ISNUMBER(N114), ISNUMBER(M115)),N114+M115,"")</f>
        <v/>
      </c>
    </row>
    <row r="116" spans="2:14" ht="13.5" thickBot="1" x14ac:dyDescent="0.25">
      <c r="B116" s="80" t="s">
        <v>159</v>
      </c>
      <c r="C116" s="25"/>
      <c r="D116" s="23" t="e">
        <f>VLOOKUP($C116,DiveList!$C$3:$D$71,2,FALSE)</f>
        <v>#N/A</v>
      </c>
      <c r="E116" s="26"/>
      <c r="F116" s="24" t="e">
        <f>VLOOKUP($C116,DiveList!$C$3:$H$71,IF($E116="S",5,IF($E116="P", 4, IF($E116="T", 3,IF($E116="F",6,5)))), FALSE)</f>
        <v>#N/A</v>
      </c>
      <c r="G116" s="31"/>
      <c r="H116" s="32"/>
      <c r="I116" s="32"/>
      <c r="J116" s="33"/>
      <c r="K116" s="33"/>
      <c r="L116" s="53" t="str">
        <f t="shared" si="17"/>
        <v/>
      </c>
      <c r="M116" s="51" t="str">
        <f>IF(ISNUMBER(L116),L116*F116,"")</f>
        <v/>
      </c>
      <c r="N116" s="54" t="str">
        <f>IF(AND(ISNUMBER(N115), ISNUMBER(M116)),N115+M116,"")</f>
        <v/>
      </c>
    </row>
    <row r="117" spans="2:14" ht="14.25" thickTop="1" thickBot="1" x14ac:dyDescent="0.25">
      <c r="B117" s="56" t="s">
        <v>12</v>
      </c>
      <c r="C117" s="29"/>
      <c r="D117" s="57" t="e">
        <f>VLOOKUP($C117,DiveList!$C$3:$D$71,2,FALSE)</f>
        <v>#N/A</v>
      </c>
      <c r="E117" s="34"/>
      <c r="F117" s="58" t="e">
        <f>VLOOKUP($C117,DiveList!$C$3:$H$71,IF($E117="S",5,IF($E117="P", 4, IF($E117="T", 3,IF($E117="F",6,5)))), FALSE)</f>
        <v>#N/A</v>
      </c>
      <c r="G117" s="35"/>
      <c r="H117" s="36"/>
      <c r="I117" s="36"/>
      <c r="J117" s="36"/>
      <c r="K117" s="36"/>
      <c r="L117" s="59" t="str">
        <f t="shared" si="17"/>
        <v/>
      </c>
      <c r="M117" s="59" t="str">
        <f>IF(ISNUMBER(L117),L117*F117,"")</f>
        <v/>
      </c>
      <c r="N117" s="60" t="str">
        <f>IF(AND(ISNUMBER(N116), ISNUMBER(M117)),N116+M117,"")</f>
        <v/>
      </c>
    </row>
    <row r="118" spans="2:14" ht="14.25" thickTop="1" thickBot="1" x14ac:dyDescent="0.25">
      <c r="B118" s="61"/>
      <c r="C118" s="62"/>
      <c r="D118" s="62"/>
      <c r="E118" s="62"/>
      <c r="F118" s="63"/>
      <c r="G118" s="46"/>
      <c r="H118" s="40"/>
      <c r="I118" s="40"/>
      <c r="J118" s="40"/>
      <c r="K118" s="40"/>
      <c r="L118" s="40"/>
      <c r="M118" s="64" t="s">
        <v>30</v>
      </c>
      <c r="N118" s="74" t="str">
        <f>IF(ISNUMBER(N117),N117,N116)</f>
        <v/>
      </c>
    </row>
    <row r="119" spans="2:14" ht="13.5" thickTop="1" x14ac:dyDescent="0.2">
      <c r="B119" s="1"/>
      <c r="C119" s="5"/>
      <c r="D119" s="5"/>
      <c r="E119" s="5"/>
      <c r="F119" s="6"/>
      <c r="G119" s="2"/>
    </row>
    <row r="120" spans="2:14" ht="13.5" thickBot="1" x14ac:dyDescent="0.25"/>
    <row r="121" spans="2:14" x14ac:dyDescent="0.2">
      <c r="B121" s="42" t="s">
        <v>13</v>
      </c>
      <c r="C121" s="88"/>
      <c r="D121" s="43" t="s">
        <v>16</v>
      </c>
      <c r="E121" s="9" t="s">
        <v>110</v>
      </c>
      <c r="F121" s="44"/>
      <c r="G121" s="44"/>
      <c r="H121" s="44"/>
      <c r="I121" s="44"/>
      <c r="J121" s="44"/>
      <c r="K121" s="44"/>
      <c r="L121" s="44"/>
      <c r="M121" s="65" t="s">
        <v>128</v>
      </c>
      <c r="N121" s="90"/>
    </row>
    <row r="122" spans="2:14" ht="13.5" thickBot="1" x14ac:dyDescent="0.25">
      <c r="B122" s="71" t="s">
        <v>14</v>
      </c>
      <c r="C122" s="89"/>
      <c r="D122" s="43" t="s">
        <v>17</v>
      </c>
      <c r="E122" s="9" t="s">
        <v>127</v>
      </c>
      <c r="F122" s="44"/>
      <c r="G122" s="44"/>
      <c r="H122" s="44"/>
      <c r="I122" s="44"/>
      <c r="J122" s="44"/>
      <c r="K122" s="44"/>
      <c r="L122" s="44"/>
      <c r="M122" s="72" t="s">
        <v>129</v>
      </c>
      <c r="N122" s="91"/>
    </row>
    <row r="123" spans="2:14" x14ac:dyDescent="0.2">
      <c r="B123" s="45"/>
      <c r="C123" s="46"/>
      <c r="D123" s="46"/>
      <c r="E123" s="46"/>
      <c r="F123" s="46"/>
      <c r="G123" s="46"/>
      <c r="H123" s="40"/>
      <c r="I123" s="40"/>
      <c r="J123" s="40"/>
      <c r="K123" s="40"/>
      <c r="L123" s="40"/>
      <c r="M123" s="40"/>
      <c r="N123" s="40"/>
    </row>
    <row r="124" spans="2:14" x14ac:dyDescent="0.2">
      <c r="B124" s="47"/>
      <c r="C124" s="48" t="s">
        <v>3</v>
      </c>
      <c r="D124" s="49" t="s">
        <v>4</v>
      </c>
      <c r="E124" s="49" t="s">
        <v>5</v>
      </c>
      <c r="F124" s="49" t="s">
        <v>6</v>
      </c>
      <c r="G124" s="49">
        <v>1</v>
      </c>
      <c r="H124" s="50">
        <v>2</v>
      </c>
      <c r="I124" s="50">
        <v>3</v>
      </c>
      <c r="J124" s="50">
        <v>4</v>
      </c>
      <c r="K124" s="50">
        <v>5</v>
      </c>
      <c r="L124" s="51" t="s">
        <v>7</v>
      </c>
      <c r="M124" s="51" t="s">
        <v>8</v>
      </c>
      <c r="N124" s="51" t="s">
        <v>126</v>
      </c>
    </row>
    <row r="125" spans="2:14" x14ac:dyDescent="0.2">
      <c r="B125" s="52" t="s">
        <v>9</v>
      </c>
      <c r="C125" s="30">
        <v>101</v>
      </c>
      <c r="D125" s="27" t="s">
        <v>22</v>
      </c>
      <c r="E125" s="28"/>
      <c r="F125" s="24">
        <v>1.9</v>
      </c>
      <c r="G125" s="31"/>
      <c r="H125" s="32"/>
      <c r="I125" s="32"/>
      <c r="J125" s="32"/>
      <c r="K125" s="32"/>
      <c r="L125" s="53" t="str">
        <f>IF(COUNT(G125:K125)=0,"", IF(COUNT(G125:K125)=2,SUM(G125:K125)*1.5, IF(COUNT(G125:K125)=3,SUM(G125:K125), IF(COUNT(G125:K125)=5,SUM(G125:K125)-MIN(G125:K125)-MAX(G125:K125), ))))</f>
        <v/>
      </c>
      <c r="M125" s="51" t="str">
        <f t="shared" ref="M125:M126" si="18">IF(ISNUMBER(L125),L125*F125,"")</f>
        <v/>
      </c>
      <c r="N125" s="54" t="str">
        <f>M125</f>
        <v/>
      </c>
    </row>
    <row r="126" spans="2:14" x14ac:dyDescent="0.2">
      <c r="B126" s="55" t="s">
        <v>10</v>
      </c>
      <c r="C126" s="25"/>
      <c r="D126" s="23" t="e">
        <f>VLOOKUP($C126,DiveList!$C$3:$D$71,2,FALSE)</f>
        <v>#N/A</v>
      </c>
      <c r="E126" s="26"/>
      <c r="F126" s="24" t="e">
        <f>VLOOKUP($C126,DiveList!$C$3:$H$71,IF($E126="S",5,IF($E126="P", 4, IF($E126="T", 3,IF($E126="F",6,5)))), FALSE)</f>
        <v>#N/A</v>
      </c>
      <c r="G126" s="31"/>
      <c r="H126" s="32"/>
      <c r="I126" s="32"/>
      <c r="J126" s="33"/>
      <c r="K126" s="33"/>
      <c r="L126" s="53" t="str">
        <f t="shared" ref="L126:L130" si="19">IF(COUNT(G126:K126)=0,"", IF(COUNT(G126:K126)=2,SUM(G126:K126)*1.5, IF(COUNT(G126:K126)=3,SUM(G126:K126), IF(COUNT(G126:K126)=5,SUM(G126:K126)-MIN(G126:K126)-MAX(G126:K126), ))))</f>
        <v/>
      </c>
      <c r="M126" s="51" t="str">
        <f t="shared" si="18"/>
        <v/>
      </c>
      <c r="N126" s="54" t="str">
        <f>IF(AND(ISNUMBER(N125), ISNUMBER(M126)),N125+M126,"")</f>
        <v/>
      </c>
    </row>
    <row r="127" spans="2:14" x14ac:dyDescent="0.2">
      <c r="B127" s="55" t="s">
        <v>11</v>
      </c>
      <c r="C127" s="25"/>
      <c r="D127" s="23" t="e">
        <f>VLOOKUP($C127,DiveList!$C$3:$D$71,2,FALSE)</f>
        <v>#N/A</v>
      </c>
      <c r="E127" s="26"/>
      <c r="F127" s="24" t="e">
        <f>VLOOKUP($C127,DiveList!$C$3:$H$71,IF($E127="S",5,IF($E127="P", 4, IF($E127="T", 3,IF($E127="F",6,5)))), FALSE)</f>
        <v>#N/A</v>
      </c>
      <c r="G127" s="31"/>
      <c r="H127" s="32"/>
      <c r="I127" s="32"/>
      <c r="J127" s="33"/>
      <c r="K127" s="33"/>
      <c r="L127" s="53" t="str">
        <f t="shared" si="19"/>
        <v/>
      </c>
      <c r="M127" s="51" t="str">
        <f>IF(ISNUMBER(L127),L127*F127,"")</f>
        <v/>
      </c>
      <c r="N127" s="54" t="str">
        <f>IF(AND(ISNUMBER(N126), ISNUMBER(M127)),N126+M127,"")</f>
        <v/>
      </c>
    </row>
    <row r="128" spans="2:14" x14ac:dyDescent="0.2">
      <c r="B128" s="80" t="s">
        <v>19</v>
      </c>
      <c r="C128" s="25"/>
      <c r="D128" s="23" t="e">
        <f>VLOOKUP($C128,DiveList!$C$3:$D$71,2,FALSE)</f>
        <v>#N/A</v>
      </c>
      <c r="E128" s="26"/>
      <c r="F128" s="24" t="e">
        <f>VLOOKUP($C128,DiveList!$C$3:$H$71,IF($E128="S",5,IF($E128="P", 4, IF($E128="T", 3,IF($E128="F",6,5)))), FALSE)</f>
        <v>#N/A</v>
      </c>
      <c r="G128" s="31"/>
      <c r="H128" s="32"/>
      <c r="I128" s="32"/>
      <c r="J128" s="33"/>
      <c r="K128" s="33"/>
      <c r="L128" s="53" t="str">
        <f t="shared" si="19"/>
        <v/>
      </c>
      <c r="M128" s="51" t="str">
        <f>IF(ISNUMBER(L128),L128*F128,"")</f>
        <v/>
      </c>
      <c r="N128" s="54" t="str">
        <f>IF(AND(ISNUMBER(N127), ISNUMBER(M128)),N127+M128,"")</f>
        <v/>
      </c>
    </row>
    <row r="129" spans="2:14" ht="13.5" thickBot="1" x14ac:dyDescent="0.25">
      <c r="B129" s="80" t="s">
        <v>159</v>
      </c>
      <c r="C129" s="25"/>
      <c r="D129" s="23" t="e">
        <f>VLOOKUP($C129,DiveList!$C$3:$D$71,2,FALSE)</f>
        <v>#N/A</v>
      </c>
      <c r="E129" s="26"/>
      <c r="F129" s="24" t="e">
        <f>VLOOKUP($C129,DiveList!$C$3:$H$71,IF($E129="S",5,IF($E129="P", 4, IF($E129="T", 3,IF($E129="F",6,5)))), FALSE)</f>
        <v>#N/A</v>
      </c>
      <c r="G129" s="31"/>
      <c r="H129" s="32"/>
      <c r="I129" s="32"/>
      <c r="J129" s="33"/>
      <c r="K129" s="33"/>
      <c r="L129" s="53" t="str">
        <f t="shared" si="19"/>
        <v/>
      </c>
      <c r="M129" s="51" t="str">
        <f>IF(ISNUMBER(L129),L129*F129,"")</f>
        <v/>
      </c>
      <c r="N129" s="54" t="str">
        <f>IF(AND(ISNUMBER(N128), ISNUMBER(M129)),N128+M129,"")</f>
        <v/>
      </c>
    </row>
    <row r="130" spans="2:14" ht="14.25" thickTop="1" thickBot="1" x14ac:dyDescent="0.25">
      <c r="B130" s="56" t="s">
        <v>12</v>
      </c>
      <c r="C130" s="29"/>
      <c r="D130" s="57" t="e">
        <f>VLOOKUP($C130,DiveList!$C$3:$D$71,2,FALSE)</f>
        <v>#N/A</v>
      </c>
      <c r="E130" s="34"/>
      <c r="F130" s="58" t="e">
        <f>VLOOKUP($C130,DiveList!$C$3:$H$71,IF($E130="S",5,IF($E130="P", 4, IF($E130="T", 3,IF($E130="F",6,5)))), FALSE)</f>
        <v>#N/A</v>
      </c>
      <c r="G130" s="35"/>
      <c r="H130" s="36"/>
      <c r="I130" s="36"/>
      <c r="J130" s="36"/>
      <c r="K130" s="36"/>
      <c r="L130" s="59" t="str">
        <f t="shared" si="19"/>
        <v/>
      </c>
      <c r="M130" s="59" t="str">
        <f>IF(ISNUMBER(L130),L130*F130,"")</f>
        <v/>
      </c>
      <c r="N130" s="60" t="str">
        <f>IF(AND(ISNUMBER(N129), ISNUMBER(M130)),N129+M130,"")</f>
        <v/>
      </c>
    </row>
    <row r="131" spans="2:14" ht="14.25" thickTop="1" thickBot="1" x14ac:dyDescent="0.25">
      <c r="B131" s="61"/>
      <c r="C131" s="62"/>
      <c r="D131" s="62"/>
      <c r="E131" s="62"/>
      <c r="F131" s="63"/>
      <c r="G131" s="46"/>
      <c r="H131" s="40"/>
      <c r="I131" s="40"/>
      <c r="J131" s="40"/>
      <c r="K131" s="40"/>
      <c r="L131" s="40"/>
      <c r="M131" s="64" t="s">
        <v>30</v>
      </c>
      <c r="N131" s="74" t="str">
        <f>IF(ISNUMBER(N130),N130,N129)</f>
        <v/>
      </c>
    </row>
    <row r="132" spans="2:14" ht="13.5" thickTop="1" x14ac:dyDescent="0.2">
      <c r="B132" s="1"/>
      <c r="C132" s="5"/>
      <c r="D132" s="5"/>
      <c r="E132" s="5"/>
      <c r="F132" s="6"/>
      <c r="G132" s="2"/>
    </row>
    <row r="133" spans="2:14" ht="13.5" thickBot="1" x14ac:dyDescent="0.25"/>
    <row r="134" spans="2:14" x14ac:dyDescent="0.2">
      <c r="B134" s="42" t="s">
        <v>13</v>
      </c>
      <c r="C134" s="88"/>
      <c r="D134" s="43" t="s">
        <v>16</v>
      </c>
      <c r="E134" s="9" t="s">
        <v>110</v>
      </c>
      <c r="F134" s="44"/>
      <c r="G134" s="44"/>
      <c r="H134" s="44"/>
      <c r="I134" s="44"/>
      <c r="J134" s="44"/>
      <c r="K134" s="44"/>
      <c r="L134" s="44"/>
      <c r="M134" s="65" t="s">
        <v>128</v>
      </c>
      <c r="N134" s="90"/>
    </row>
    <row r="135" spans="2:14" ht="13.5" thickBot="1" x14ac:dyDescent="0.25">
      <c r="B135" s="71" t="s">
        <v>14</v>
      </c>
      <c r="C135" s="89"/>
      <c r="D135" s="43" t="s">
        <v>17</v>
      </c>
      <c r="E135" s="9" t="s">
        <v>127</v>
      </c>
      <c r="F135" s="44"/>
      <c r="G135" s="44"/>
      <c r="H135" s="44"/>
      <c r="I135" s="44"/>
      <c r="J135" s="44"/>
      <c r="K135" s="44"/>
      <c r="L135" s="44"/>
      <c r="M135" s="72" t="s">
        <v>129</v>
      </c>
      <c r="N135" s="91"/>
    </row>
    <row r="136" spans="2:14" x14ac:dyDescent="0.2">
      <c r="B136" s="45"/>
      <c r="C136" s="46"/>
      <c r="D136" s="46"/>
      <c r="E136" s="46"/>
      <c r="F136" s="46"/>
      <c r="G136" s="46"/>
      <c r="H136" s="40"/>
      <c r="I136" s="40"/>
      <c r="J136" s="40"/>
      <c r="K136" s="40"/>
      <c r="L136" s="40"/>
      <c r="M136" s="40"/>
      <c r="N136" s="40"/>
    </row>
    <row r="137" spans="2:14" x14ac:dyDescent="0.2">
      <c r="B137" s="47"/>
      <c r="C137" s="48" t="s">
        <v>3</v>
      </c>
      <c r="D137" s="49" t="s">
        <v>4</v>
      </c>
      <c r="E137" s="49" t="s">
        <v>5</v>
      </c>
      <c r="F137" s="49" t="s">
        <v>6</v>
      </c>
      <c r="G137" s="49">
        <v>1</v>
      </c>
      <c r="H137" s="50">
        <v>2</v>
      </c>
      <c r="I137" s="50">
        <v>3</v>
      </c>
      <c r="J137" s="50">
        <v>4</v>
      </c>
      <c r="K137" s="50">
        <v>5</v>
      </c>
      <c r="L137" s="51" t="s">
        <v>7</v>
      </c>
      <c r="M137" s="51" t="s">
        <v>8</v>
      </c>
      <c r="N137" s="51" t="s">
        <v>126</v>
      </c>
    </row>
    <row r="138" spans="2:14" x14ac:dyDescent="0.2">
      <c r="B138" s="52" t="s">
        <v>9</v>
      </c>
      <c r="C138" s="30">
        <v>101</v>
      </c>
      <c r="D138" s="27" t="s">
        <v>22</v>
      </c>
      <c r="E138" s="28"/>
      <c r="F138" s="24">
        <v>1.9</v>
      </c>
      <c r="G138" s="31"/>
      <c r="H138" s="32"/>
      <c r="I138" s="32"/>
      <c r="J138" s="32"/>
      <c r="K138" s="32"/>
      <c r="L138" s="53" t="str">
        <f>IF(COUNT(G138:K138)=0,"", IF(COUNT(G138:K138)=2,SUM(G138:K138)*1.5, IF(COUNT(G138:K138)=3,SUM(G138:K138), IF(COUNT(G138:K138)=5,SUM(G138:K138)-MIN(G138:K138)-MAX(G138:K138), ))))</f>
        <v/>
      </c>
      <c r="M138" s="51" t="str">
        <f t="shared" ref="M138:M139" si="20">IF(ISNUMBER(L138),L138*F138,"")</f>
        <v/>
      </c>
      <c r="N138" s="54" t="str">
        <f>M138</f>
        <v/>
      </c>
    </row>
    <row r="139" spans="2:14" x14ac:dyDescent="0.2">
      <c r="B139" s="55" t="s">
        <v>10</v>
      </c>
      <c r="C139" s="25"/>
      <c r="D139" s="23" t="e">
        <f>VLOOKUP($C139,DiveList!$C$3:$D$71,2,FALSE)</f>
        <v>#N/A</v>
      </c>
      <c r="E139" s="26"/>
      <c r="F139" s="24" t="e">
        <f>VLOOKUP($C139,DiveList!$C$3:$H$71,IF($E139="S",5,IF($E139="P", 4, IF($E139="T", 3,IF($E139="F",6,5)))), FALSE)</f>
        <v>#N/A</v>
      </c>
      <c r="G139" s="31"/>
      <c r="H139" s="32"/>
      <c r="I139" s="32"/>
      <c r="J139" s="33"/>
      <c r="K139" s="33"/>
      <c r="L139" s="53" t="str">
        <f t="shared" ref="L139:L143" si="21">IF(COUNT(G139:K139)=0,"", IF(COUNT(G139:K139)=2,SUM(G139:K139)*1.5, IF(COUNT(G139:K139)=3,SUM(G139:K139), IF(COUNT(G139:K139)=5,SUM(G139:K139)-MIN(G139:K139)-MAX(G139:K139), ))))</f>
        <v/>
      </c>
      <c r="M139" s="51" t="str">
        <f t="shared" si="20"/>
        <v/>
      </c>
      <c r="N139" s="54" t="str">
        <f>IF(AND(ISNUMBER(N138), ISNUMBER(M139)),N138+M139,"")</f>
        <v/>
      </c>
    </row>
    <row r="140" spans="2:14" x14ac:dyDescent="0.2">
      <c r="B140" s="55" t="s">
        <v>11</v>
      </c>
      <c r="C140" s="25"/>
      <c r="D140" s="23" t="e">
        <f>VLOOKUP($C140,DiveList!$C$3:$D$71,2,FALSE)</f>
        <v>#N/A</v>
      </c>
      <c r="E140" s="26"/>
      <c r="F140" s="24" t="e">
        <f>VLOOKUP($C140,DiveList!$C$3:$H$71,IF($E140="S",5,IF($E140="P", 4, IF($E140="T", 3,IF($E140="F",6,5)))), FALSE)</f>
        <v>#N/A</v>
      </c>
      <c r="G140" s="31"/>
      <c r="H140" s="32"/>
      <c r="I140" s="32"/>
      <c r="J140" s="33"/>
      <c r="K140" s="33"/>
      <c r="L140" s="53" t="str">
        <f t="shared" si="21"/>
        <v/>
      </c>
      <c r="M140" s="51" t="str">
        <f>IF(ISNUMBER(L140),L140*F140,"")</f>
        <v/>
      </c>
      <c r="N140" s="54" t="str">
        <f>IF(AND(ISNUMBER(N139), ISNUMBER(M140)),N139+M140,"")</f>
        <v/>
      </c>
    </row>
    <row r="141" spans="2:14" x14ac:dyDescent="0.2">
      <c r="B141" s="80" t="s">
        <v>19</v>
      </c>
      <c r="C141" s="25"/>
      <c r="D141" s="23" t="e">
        <f>VLOOKUP($C141,DiveList!$C$3:$D$71,2,FALSE)</f>
        <v>#N/A</v>
      </c>
      <c r="E141" s="26"/>
      <c r="F141" s="24" t="e">
        <f>VLOOKUP($C141,DiveList!$C$3:$H$71,IF($E141="S",5,IF($E141="P", 4, IF($E141="T", 3,IF($E141="F",6,5)))), FALSE)</f>
        <v>#N/A</v>
      </c>
      <c r="G141" s="31"/>
      <c r="H141" s="32"/>
      <c r="I141" s="32"/>
      <c r="J141" s="33"/>
      <c r="K141" s="33"/>
      <c r="L141" s="53" t="str">
        <f t="shared" si="21"/>
        <v/>
      </c>
      <c r="M141" s="51" t="str">
        <f>IF(ISNUMBER(L141),L141*F141,"")</f>
        <v/>
      </c>
      <c r="N141" s="54" t="str">
        <f>IF(AND(ISNUMBER(N140), ISNUMBER(M141)),N140+M141,"")</f>
        <v/>
      </c>
    </row>
    <row r="142" spans="2:14" ht="13.5" thickBot="1" x14ac:dyDescent="0.25">
      <c r="B142" s="80" t="s">
        <v>159</v>
      </c>
      <c r="C142" s="25"/>
      <c r="D142" s="23" t="e">
        <f>VLOOKUP($C142,DiveList!$C$3:$D$71,2,FALSE)</f>
        <v>#N/A</v>
      </c>
      <c r="E142" s="26"/>
      <c r="F142" s="24" t="e">
        <f>VLOOKUP($C142,DiveList!$C$3:$H$71,IF($E142="S",5,IF($E142="P", 4, IF($E142="T", 3,IF($E142="F",6,5)))), FALSE)</f>
        <v>#N/A</v>
      </c>
      <c r="G142" s="31"/>
      <c r="H142" s="32"/>
      <c r="I142" s="32"/>
      <c r="J142" s="33"/>
      <c r="K142" s="33"/>
      <c r="L142" s="53" t="str">
        <f t="shared" si="21"/>
        <v/>
      </c>
      <c r="M142" s="51" t="str">
        <f>IF(ISNUMBER(L142),L142*F142,"")</f>
        <v/>
      </c>
      <c r="N142" s="54" t="str">
        <f>IF(AND(ISNUMBER(N141), ISNUMBER(M142)),N141+M142,"")</f>
        <v/>
      </c>
    </row>
    <row r="143" spans="2:14" ht="14.25" thickTop="1" thickBot="1" x14ac:dyDescent="0.25">
      <c r="B143" s="56" t="s">
        <v>12</v>
      </c>
      <c r="C143" s="29"/>
      <c r="D143" s="57" t="e">
        <f>VLOOKUP($C143,DiveList!$C$3:$D$71,2,FALSE)</f>
        <v>#N/A</v>
      </c>
      <c r="E143" s="34"/>
      <c r="F143" s="58" t="e">
        <f>VLOOKUP($C143,DiveList!$C$3:$H$71,IF($E143="S",5,IF($E143="P", 4, IF($E143="T", 3,IF($E143="F",6,5)))), FALSE)</f>
        <v>#N/A</v>
      </c>
      <c r="G143" s="35"/>
      <c r="H143" s="36"/>
      <c r="I143" s="36"/>
      <c r="J143" s="36"/>
      <c r="K143" s="36"/>
      <c r="L143" s="59" t="str">
        <f t="shared" si="21"/>
        <v/>
      </c>
      <c r="M143" s="59" t="str">
        <f>IF(ISNUMBER(L143),L143*F143,"")</f>
        <v/>
      </c>
      <c r="N143" s="60" t="str">
        <f>IF(AND(ISNUMBER(N142), ISNUMBER(M143)),N142+M143,"")</f>
        <v/>
      </c>
    </row>
    <row r="144" spans="2:14" ht="14.25" thickTop="1" thickBot="1" x14ac:dyDescent="0.25">
      <c r="B144" s="61"/>
      <c r="C144" s="62"/>
      <c r="D144" s="62"/>
      <c r="E144" s="62"/>
      <c r="F144" s="63"/>
      <c r="G144" s="46"/>
      <c r="H144" s="40"/>
      <c r="I144" s="40"/>
      <c r="J144" s="40"/>
      <c r="K144" s="40"/>
      <c r="L144" s="40"/>
      <c r="M144" s="64" t="s">
        <v>30</v>
      </c>
      <c r="N144" s="74" t="str">
        <f>IF(ISNUMBER(N143),N143,N142)</f>
        <v/>
      </c>
    </row>
    <row r="145" spans="2:7" ht="13.5" thickTop="1" x14ac:dyDescent="0.2">
      <c r="B145" s="1"/>
      <c r="C145" s="5"/>
      <c r="D145" s="5"/>
      <c r="E145" s="5"/>
      <c r="F145" s="6"/>
      <c r="G145" s="2"/>
    </row>
  </sheetData>
  <sheetProtection sheet="1" objects="1" scenarios="1"/>
  <mergeCells count="23">
    <mergeCell ref="C30:C31"/>
    <mergeCell ref="N30:N31"/>
    <mergeCell ref="M2:N2"/>
    <mergeCell ref="C4:C5"/>
    <mergeCell ref="N4:N5"/>
    <mergeCell ref="C17:C18"/>
    <mergeCell ref="N17:N18"/>
    <mergeCell ref="C43:C44"/>
    <mergeCell ref="N43:N44"/>
    <mergeCell ref="C56:C57"/>
    <mergeCell ref="N56:N57"/>
    <mergeCell ref="C69:C70"/>
    <mergeCell ref="N69:N70"/>
    <mergeCell ref="C121:C122"/>
    <mergeCell ref="N121:N122"/>
    <mergeCell ref="C134:C135"/>
    <mergeCell ref="N134:N135"/>
    <mergeCell ref="C82:C83"/>
    <mergeCell ref="N82:N83"/>
    <mergeCell ref="C95:C96"/>
    <mergeCell ref="N95:N96"/>
    <mergeCell ref="C108:C109"/>
    <mergeCell ref="N108:N109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5B103FA-EB80-4B40-92E0-0DD27A6F09B8}">
          <x14:formula1>
            <xm:f>DiveList!$C:$C</xm:f>
          </x14:formula1>
          <xm:sqref>C13 C26 C39 C52 C65 C78 C91 C104 C117 C130 C143</xm:sqref>
        </x14:dataValidation>
        <x14:dataValidation type="list" allowBlank="1" showInputMessage="1" showErrorMessage="1" xr:uid="{93140F61-E2AC-484D-A677-F9FDC99492CC}">
          <x14:formula1>
            <xm:f>DiveList!$C$3:$C$51</xm:f>
          </x14:formula1>
          <xm:sqref>C9:C12 C22:C25 C35:C38 C48:C51 C61:C64 C74:C77 C87:C90 C100:C103 C113:C116 C126:C129 C139:C142</xm:sqref>
        </x14:dataValidation>
        <x14:dataValidation type="list" allowBlank="1" showInputMessage="1" showErrorMessage="1" xr:uid="{DAC753B5-0FAD-409B-8D19-654D8B52B97D}">
          <x14:formula1>
            <xm:f>DiveList!$E$2:$H$2</xm:f>
          </x14:formula1>
          <xm:sqref>E8:E13 E21:E26 E34:E39 E47:E52 E60:E65 E73:E78 E86:E91 E99:E104 E112:E117 E125:E130 E138:E143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E4F27-BEE9-4CD6-B3B7-C2B6FC7DA592}">
  <sheetPr>
    <tabColor theme="4" tint="-0.249977111117893"/>
    <pageSetUpPr fitToPage="1"/>
  </sheetPr>
  <dimension ref="B1:P145"/>
  <sheetViews>
    <sheetView workbookViewId="0">
      <pane ySplit="2" topLeftCell="A3" activePane="bottomLeft" state="frozen"/>
      <selection pane="bottomLeft" activeCell="C3" sqref="C3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161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3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x14ac:dyDescent="0.2">
      <c r="B11" s="80" t="s">
        <v>19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ref="L11" si="2">IF(COUNT(G11:K11)=0,"", IF(COUNT(G11:K11)=2,SUM(G11:K11)*1.5, IF(COUNT(G11:K11)=3,SUM(G11:K11), IF(COUNT(G11:K11)=5,SUM(G11:K11)-MIN(G11:K11)-MAX(G11:K11), ))))</f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thickBot="1" x14ac:dyDescent="0.25">
      <c r="B12" s="80" t="s">
        <v>159</v>
      </c>
      <c r="C12" s="25"/>
      <c r="D12" s="23" t="e">
        <f>VLOOKUP($C12,DiveList!$C$3:$D$71,2,FALSE)</f>
        <v>#N/A</v>
      </c>
      <c r="E12" s="26"/>
      <c r="F12" s="24" t="e">
        <f>VLOOKUP($C12,DiveList!$C$3:$H$71,IF($E12="S",5,IF($E12="P", 4, IF($E12="T", 3,IF($E12="F",6,5)))), FALSE)</f>
        <v>#N/A</v>
      </c>
      <c r="G12" s="31"/>
      <c r="H12" s="32"/>
      <c r="I12" s="32"/>
      <c r="J12" s="33"/>
      <c r="K12" s="33"/>
      <c r="L12" s="53" t="str">
        <f t="shared" si="1"/>
        <v/>
      </c>
      <c r="M12" s="51" t="str">
        <f>IF(ISNUMBER(L12),L12*F12,"")</f>
        <v/>
      </c>
      <c r="N12" s="54" t="str">
        <f>IF(AND(ISNUMBER(N11), ISNUMBER(M12)),N11+M12,"")</f>
        <v/>
      </c>
    </row>
    <row r="13" spans="2:16" ht="14.25" customHeight="1" thickTop="1" thickBot="1" x14ac:dyDescent="0.25">
      <c r="B13" s="56" t="s">
        <v>12</v>
      </c>
      <c r="C13" s="29"/>
      <c r="D13" s="57" t="e">
        <f>VLOOKUP($C13,DiveList!$C$3:$D$71,2,FALSE)</f>
        <v>#N/A</v>
      </c>
      <c r="E13" s="34"/>
      <c r="F13" s="58" t="e">
        <f>VLOOKUP($C13,DiveList!$C$3:$H$71,IF($E13="S",5,IF($E13="P", 4, IF($E13="T", 3,IF($E13="F",6,5)))), FALSE)</f>
        <v>#N/A</v>
      </c>
      <c r="G13" s="35"/>
      <c r="H13" s="36"/>
      <c r="I13" s="36"/>
      <c r="J13" s="36"/>
      <c r="K13" s="36"/>
      <c r="L13" s="59" t="str">
        <f t="shared" si="1"/>
        <v/>
      </c>
      <c r="M13" s="59" t="str">
        <f>IF(ISNUMBER(L13),L13*F13,"")</f>
        <v/>
      </c>
      <c r="N13" s="60" t="str">
        <f>IF(AND(ISNUMBER(N12), ISNUMBER(M13)),N12+M13,"")</f>
        <v/>
      </c>
    </row>
    <row r="14" spans="2:16" ht="20.25" customHeight="1" thickTop="1" thickBot="1" x14ac:dyDescent="0.25">
      <c r="B14" s="61"/>
      <c r="C14" s="62"/>
      <c r="D14" s="62"/>
      <c r="E14" s="62"/>
      <c r="F14" s="63"/>
      <c r="G14" s="46"/>
      <c r="H14" s="40"/>
      <c r="I14" s="40"/>
      <c r="J14" s="40"/>
      <c r="K14" s="40"/>
      <c r="L14" s="40"/>
      <c r="M14" s="64" t="s">
        <v>30</v>
      </c>
      <c r="N14" s="74" t="str">
        <f>IF(ISNUMBER(N13),N13,N12)</f>
        <v/>
      </c>
    </row>
    <row r="15" spans="2:16" ht="16.5" customHeight="1" thickTop="1" x14ac:dyDescent="0.2">
      <c r="B15" s="1"/>
      <c r="C15" s="5"/>
      <c r="D15" s="5"/>
      <c r="E15" s="5"/>
      <c r="F15" s="6"/>
      <c r="G15" s="2"/>
    </row>
    <row r="16" spans="2:16" ht="13.5" thickBot="1" x14ac:dyDescent="0.25"/>
    <row r="17" spans="2:14" x14ac:dyDescent="0.2">
      <c r="B17" s="42" t="s">
        <v>13</v>
      </c>
      <c r="C17" s="88"/>
      <c r="D17" s="43" t="s">
        <v>16</v>
      </c>
      <c r="E17" s="9" t="s">
        <v>110</v>
      </c>
      <c r="F17" s="44"/>
      <c r="G17" s="44"/>
      <c r="H17" s="44"/>
      <c r="I17" s="44"/>
      <c r="J17" s="44"/>
      <c r="K17" s="44"/>
      <c r="L17" s="44"/>
      <c r="M17" s="65" t="s">
        <v>128</v>
      </c>
      <c r="N17" s="90"/>
    </row>
    <row r="18" spans="2:14" ht="13.5" thickBot="1" x14ac:dyDescent="0.25">
      <c r="B18" s="71" t="s">
        <v>14</v>
      </c>
      <c r="C18" s="89"/>
      <c r="D18" s="43" t="s">
        <v>17</v>
      </c>
      <c r="E18" s="9" t="s">
        <v>127</v>
      </c>
      <c r="F18" s="44"/>
      <c r="G18" s="44"/>
      <c r="H18" s="44"/>
      <c r="I18" s="44"/>
      <c r="J18" s="44"/>
      <c r="K18" s="44"/>
      <c r="L18" s="44"/>
      <c r="M18" s="72" t="s">
        <v>129</v>
      </c>
      <c r="N18" s="91"/>
    </row>
    <row r="19" spans="2:14" x14ac:dyDescent="0.2">
      <c r="B19" s="45"/>
      <c r="C19" s="46"/>
      <c r="D19" s="46"/>
      <c r="E19" s="46"/>
      <c r="F19" s="46"/>
      <c r="G19" s="46"/>
      <c r="H19" s="40"/>
      <c r="I19" s="40"/>
      <c r="J19" s="40"/>
      <c r="K19" s="40"/>
      <c r="L19" s="40"/>
      <c r="M19" s="40"/>
      <c r="N19" s="40"/>
    </row>
    <row r="20" spans="2:14" x14ac:dyDescent="0.2">
      <c r="B20" s="47"/>
      <c r="C20" s="48" t="s">
        <v>3</v>
      </c>
      <c r="D20" s="49" t="s">
        <v>4</v>
      </c>
      <c r="E20" s="49" t="s">
        <v>5</v>
      </c>
      <c r="F20" s="49" t="s">
        <v>6</v>
      </c>
      <c r="G20" s="49">
        <v>1</v>
      </c>
      <c r="H20" s="50">
        <v>2</v>
      </c>
      <c r="I20" s="50">
        <v>3</v>
      </c>
      <c r="J20" s="50">
        <v>4</v>
      </c>
      <c r="K20" s="50">
        <v>5</v>
      </c>
      <c r="L20" s="51" t="s">
        <v>7</v>
      </c>
      <c r="M20" s="51" t="s">
        <v>8</v>
      </c>
      <c r="N20" s="51" t="s">
        <v>126</v>
      </c>
    </row>
    <row r="21" spans="2:14" x14ac:dyDescent="0.2">
      <c r="B21" s="52" t="s">
        <v>9</v>
      </c>
      <c r="C21" s="30">
        <v>101</v>
      </c>
      <c r="D21" s="27" t="s">
        <v>22</v>
      </c>
      <c r="E21" s="28"/>
      <c r="F21" s="24">
        <v>1.9</v>
      </c>
      <c r="G21" s="31"/>
      <c r="H21" s="32"/>
      <c r="I21" s="32"/>
      <c r="J21" s="32"/>
      <c r="K21" s="32"/>
      <c r="L21" s="53" t="str">
        <f>IF(COUNT(G21:K21)=0,"", IF(COUNT(G21:K21)=2,SUM(G21:K21)*1.5, IF(COUNT(G21:K21)=3,SUM(G21:K21), IF(COUNT(G21:K21)=5,SUM(G21:K21)-MIN(G21:K21)-MAX(G21:K21), ))))</f>
        <v/>
      </c>
      <c r="M21" s="51" t="str">
        <f t="shared" ref="M21:M22" si="3">IF(ISNUMBER(L21),L21*F21,"")</f>
        <v/>
      </c>
      <c r="N21" s="54" t="str">
        <f>M21</f>
        <v/>
      </c>
    </row>
    <row r="22" spans="2:14" x14ac:dyDescent="0.2">
      <c r="B22" s="55" t="s">
        <v>10</v>
      </c>
      <c r="C22" s="25"/>
      <c r="D22" s="23" t="e">
        <f>VLOOKUP($C22,DiveList!$C$3:$D$71,2,FALSE)</f>
        <v>#N/A</v>
      </c>
      <c r="E22" s="26"/>
      <c r="F22" s="24" t="e">
        <f>VLOOKUP($C22,DiveList!$C$3:$H$71,IF($E22="S",5,IF($E22="P", 4, IF($E22="T", 3,IF($E22="F",6,5)))), FALSE)</f>
        <v>#N/A</v>
      </c>
      <c r="G22" s="31"/>
      <c r="H22" s="32"/>
      <c r="I22" s="32"/>
      <c r="J22" s="33"/>
      <c r="K22" s="33"/>
      <c r="L22" s="53" t="str">
        <f t="shared" ref="L22:L26" si="4">IF(COUNT(G22:K22)=0,"", IF(COUNT(G22:K22)=2,SUM(G22:K22)*1.5, IF(COUNT(G22:K22)=3,SUM(G22:K22), IF(COUNT(G22:K22)=5,SUM(G22:K22)-MIN(G22:K22)-MAX(G22:K22), ))))</f>
        <v/>
      </c>
      <c r="M22" s="51" t="str">
        <f t="shared" si="3"/>
        <v/>
      </c>
      <c r="N22" s="54" t="str">
        <f>IF(AND(ISNUMBER(N21), ISNUMBER(M22)),N21+M22,"")</f>
        <v/>
      </c>
    </row>
    <row r="23" spans="2:14" x14ac:dyDescent="0.2">
      <c r="B23" s="55" t="s">
        <v>11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1"/>
      <c r="H23" s="32"/>
      <c r="I23" s="32"/>
      <c r="J23" s="33"/>
      <c r="K23" s="33"/>
      <c r="L23" s="53" t="str">
        <f t="shared" si="4"/>
        <v/>
      </c>
      <c r="M23" s="51" t="str">
        <f>IF(ISNUMBER(L23),L23*F23,"")</f>
        <v/>
      </c>
      <c r="N23" s="54" t="str">
        <f>IF(AND(ISNUMBER(N22), ISNUMBER(M23)),N22+M23,"")</f>
        <v/>
      </c>
    </row>
    <row r="24" spans="2:14" x14ac:dyDescent="0.2">
      <c r="B24" s="80" t="s">
        <v>19</v>
      </c>
      <c r="C24" s="25"/>
      <c r="D24" s="23" t="e">
        <f>VLOOKUP($C24,DiveList!$C$3:$D$71,2,FALSE)</f>
        <v>#N/A</v>
      </c>
      <c r="E24" s="26"/>
      <c r="F24" s="24" t="e">
        <f>VLOOKUP($C24,DiveList!$C$3:$H$71,IF($E24="S",5,IF($E24="P", 4, IF($E24="T", 3,IF($E24="F",6,5)))), FALSE)</f>
        <v>#N/A</v>
      </c>
      <c r="G24" s="31"/>
      <c r="H24" s="32"/>
      <c r="I24" s="32"/>
      <c r="J24" s="33"/>
      <c r="K24" s="33"/>
      <c r="L24" s="53" t="str">
        <f t="shared" si="4"/>
        <v/>
      </c>
      <c r="M24" s="51" t="str">
        <f>IF(ISNUMBER(L24),L24*F24,"")</f>
        <v/>
      </c>
      <c r="N24" s="54" t="str">
        <f>IF(AND(ISNUMBER(N23), ISNUMBER(M24)),N23+M24,"")</f>
        <v/>
      </c>
    </row>
    <row r="25" spans="2:14" ht="13.5" thickBot="1" x14ac:dyDescent="0.25">
      <c r="B25" s="80" t="s">
        <v>159</v>
      </c>
      <c r="C25" s="25"/>
      <c r="D25" s="23" t="e">
        <f>VLOOKUP($C25,DiveList!$C$3:$D$71,2,FALSE)</f>
        <v>#N/A</v>
      </c>
      <c r="E25" s="26"/>
      <c r="F25" s="24" t="e">
        <f>VLOOKUP($C25,DiveList!$C$3:$H$71,IF($E25="S",5,IF($E25="P", 4, IF($E25="T", 3,IF($E25="F",6,5)))), FALSE)</f>
        <v>#N/A</v>
      </c>
      <c r="G25" s="31"/>
      <c r="H25" s="32"/>
      <c r="I25" s="32"/>
      <c r="J25" s="33"/>
      <c r="K25" s="33"/>
      <c r="L25" s="53" t="str">
        <f t="shared" si="4"/>
        <v/>
      </c>
      <c r="M25" s="51" t="str">
        <f>IF(ISNUMBER(L25),L25*F25,"")</f>
        <v/>
      </c>
      <c r="N25" s="54" t="str">
        <f>IF(AND(ISNUMBER(N24), ISNUMBER(M25)),N24+M25,"")</f>
        <v/>
      </c>
    </row>
    <row r="26" spans="2:14" ht="14.25" thickTop="1" thickBot="1" x14ac:dyDescent="0.25">
      <c r="B26" s="56" t="s">
        <v>12</v>
      </c>
      <c r="C26" s="29"/>
      <c r="D26" s="57" t="e">
        <f>VLOOKUP($C26,DiveList!$C$3:$D$71,2,FALSE)</f>
        <v>#N/A</v>
      </c>
      <c r="E26" s="34"/>
      <c r="F26" s="58" t="e">
        <f>VLOOKUP($C26,DiveList!$C$3:$H$71,IF($E26="S",5,IF($E26="P", 4, IF($E26="T", 3,IF($E26="F",6,5)))), FALSE)</f>
        <v>#N/A</v>
      </c>
      <c r="G26" s="35"/>
      <c r="H26" s="36"/>
      <c r="I26" s="36"/>
      <c r="J26" s="36"/>
      <c r="K26" s="36"/>
      <c r="L26" s="59" t="str">
        <f t="shared" si="4"/>
        <v/>
      </c>
      <c r="M26" s="59" t="str">
        <f>IF(ISNUMBER(L26),L26*F26,"")</f>
        <v/>
      </c>
      <c r="N26" s="60" t="str">
        <f>IF(AND(ISNUMBER(N25), ISNUMBER(M26)),N25+M26,"")</f>
        <v/>
      </c>
    </row>
    <row r="27" spans="2:14" ht="14.25" thickTop="1" thickBot="1" x14ac:dyDescent="0.25">
      <c r="B27" s="61"/>
      <c r="C27" s="62"/>
      <c r="D27" s="62"/>
      <c r="E27" s="62"/>
      <c r="F27" s="63"/>
      <c r="G27" s="46"/>
      <c r="H27" s="40"/>
      <c r="I27" s="40"/>
      <c r="J27" s="40"/>
      <c r="K27" s="40"/>
      <c r="L27" s="40"/>
      <c r="M27" s="64" t="s">
        <v>30</v>
      </c>
      <c r="N27" s="74" t="str">
        <f>IF(ISNUMBER(N26),N26,N25)</f>
        <v/>
      </c>
    </row>
    <row r="28" spans="2:14" ht="13.5" thickTop="1" x14ac:dyDescent="0.2">
      <c r="B28" s="1"/>
      <c r="C28" s="5"/>
      <c r="D28" s="5"/>
      <c r="E28" s="5"/>
      <c r="F28" s="6"/>
      <c r="G28" s="2"/>
    </row>
    <row r="29" spans="2:14" ht="13.5" thickBot="1" x14ac:dyDescent="0.25"/>
    <row r="30" spans="2:14" x14ac:dyDescent="0.2">
      <c r="B30" s="42" t="s">
        <v>13</v>
      </c>
      <c r="C30" s="88"/>
      <c r="D30" s="43" t="s">
        <v>16</v>
      </c>
      <c r="E30" s="9" t="s">
        <v>110</v>
      </c>
      <c r="F30" s="44"/>
      <c r="G30" s="44"/>
      <c r="H30" s="44"/>
      <c r="I30" s="44"/>
      <c r="J30" s="44"/>
      <c r="K30" s="44"/>
      <c r="L30" s="44"/>
      <c r="M30" s="65" t="s">
        <v>128</v>
      </c>
      <c r="N30" s="90"/>
    </row>
    <row r="31" spans="2:14" ht="13.5" thickBot="1" x14ac:dyDescent="0.25">
      <c r="B31" s="71" t="s">
        <v>14</v>
      </c>
      <c r="C31" s="89"/>
      <c r="D31" s="43" t="s">
        <v>17</v>
      </c>
      <c r="E31" s="9" t="s">
        <v>127</v>
      </c>
      <c r="F31" s="44"/>
      <c r="G31" s="44"/>
      <c r="H31" s="44"/>
      <c r="I31" s="44"/>
      <c r="J31" s="44"/>
      <c r="K31" s="44"/>
      <c r="L31" s="44"/>
      <c r="M31" s="72" t="s">
        <v>129</v>
      </c>
      <c r="N31" s="91"/>
    </row>
    <row r="32" spans="2:14" x14ac:dyDescent="0.2">
      <c r="B32" s="45"/>
      <c r="C32" s="46"/>
      <c r="D32" s="46"/>
      <c r="E32" s="46"/>
      <c r="F32" s="46"/>
      <c r="G32" s="46"/>
      <c r="H32" s="40"/>
      <c r="I32" s="40"/>
      <c r="J32" s="40"/>
      <c r="K32" s="40"/>
      <c r="L32" s="40"/>
      <c r="M32" s="40"/>
      <c r="N32" s="40"/>
    </row>
    <row r="33" spans="2:14" x14ac:dyDescent="0.2">
      <c r="B33" s="47"/>
      <c r="C33" s="48" t="s">
        <v>3</v>
      </c>
      <c r="D33" s="49" t="s">
        <v>4</v>
      </c>
      <c r="E33" s="49" t="s">
        <v>5</v>
      </c>
      <c r="F33" s="49" t="s">
        <v>6</v>
      </c>
      <c r="G33" s="49">
        <v>1</v>
      </c>
      <c r="H33" s="50">
        <v>2</v>
      </c>
      <c r="I33" s="50">
        <v>3</v>
      </c>
      <c r="J33" s="50">
        <v>4</v>
      </c>
      <c r="K33" s="50">
        <v>5</v>
      </c>
      <c r="L33" s="51" t="s">
        <v>7</v>
      </c>
      <c r="M33" s="51" t="s">
        <v>8</v>
      </c>
      <c r="N33" s="51" t="s">
        <v>126</v>
      </c>
    </row>
    <row r="34" spans="2:14" x14ac:dyDescent="0.2">
      <c r="B34" s="52" t="s">
        <v>9</v>
      </c>
      <c r="C34" s="30">
        <v>101</v>
      </c>
      <c r="D34" s="27" t="s">
        <v>22</v>
      </c>
      <c r="E34" s="28"/>
      <c r="F34" s="24">
        <v>1.9</v>
      </c>
      <c r="G34" s="31"/>
      <c r="H34" s="32"/>
      <c r="I34" s="32"/>
      <c r="J34" s="32"/>
      <c r="K34" s="32"/>
      <c r="L34" s="53" t="str">
        <f>IF(COUNT(G34:K34)=0,"", IF(COUNT(G34:K34)=2,SUM(G34:K34)*1.5, IF(COUNT(G34:K34)=3,SUM(G34:K34), IF(COUNT(G34:K34)=5,SUM(G34:K34)-MIN(G34:K34)-MAX(G34:K34), ))))</f>
        <v/>
      </c>
      <c r="M34" s="51" t="str">
        <f t="shared" ref="M34:M35" si="5">IF(ISNUMBER(L34),L34*F34,"")</f>
        <v/>
      </c>
      <c r="N34" s="54" t="str">
        <f>M34</f>
        <v/>
      </c>
    </row>
    <row r="35" spans="2:14" x14ac:dyDescent="0.2">
      <c r="B35" s="55" t="s">
        <v>10</v>
      </c>
      <c r="C35" s="25"/>
      <c r="D35" s="23" t="e">
        <f>VLOOKUP($C35,DiveList!$C$3:$D$71,2,FALSE)</f>
        <v>#N/A</v>
      </c>
      <c r="E35" s="26"/>
      <c r="F35" s="24" t="e">
        <f>VLOOKUP($C35,DiveList!$C$3:$H$71,IF($E35="S",5,IF($E35="P", 4, IF($E35="T", 3,IF($E35="F",6,5)))), FALSE)</f>
        <v>#N/A</v>
      </c>
      <c r="G35" s="31"/>
      <c r="H35" s="32"/>
      <c r="I35" s="32"/>
      <c r="J35" s="33"/>
      <c r="K35" s="33"/>
      <c r="L35" s="53" t="str">
        <f t="shared" ref="L35:L39" si="6">IF(COUNT(G35:K35)=0,"", IF(COUNT(G35:K35)=2,SUM(G35:K35)*1.5, IF(COUNT(G35:K35)=3,SUM(G35:K35), IF(COUNT(G35:K35)=5,SUM(G35:K35)-MIN(G35:K35)-MAX(G35:K35), ))))</f>
        <v/>
      </c>
      <c r="M35" s="51" t="str">
        <f t="shared" si="5"/>
        <v/>
      </c>
      <c r="N35" s="54" t="str">
        <f>IF(AND(ISNUMBER(N34), ISNUMBER(M35)),N34+M35,"")</f>
        <v/>
      </c>
    </row>
    <row r="36" spans="2:14" x14ac:dyDescent="0.2">
      <c r="B36" s="55" t="s">
        <v>11</v>
      </c>
      <c r="C36" s="25"/>
      <c r="D36" s="23" t="e">
        <f>VLOOKUP($C36,DiveList!$C$3:$D$71,2,FALSE)</f>
        <v>#N/A</v>
      </c>
      <c r="E36" s="26"/>
      <c r="F36" s="24" t="e">
        <f>VLOOKUP($C36,DiveList!$C$3:$H$71,IF($E36="S",5,IF($E36="P", 4, IF($E36="T", 3,IF($E36="F",6,5)))), FALSE)</f>
        <v>#N/A</v>
      </c>
      <c r="G36" s="31"/>
      <c r="H36" s="32"/>
      <c r="I36" s="32"/>
      <c r="J36" s="33"/>
      <c r="K36" s="33"/>
      <c r="L36" s="53" t="str">
        <f t="shared" si="6"/>
        <v/>
      </c>
      <c r="M36" s="51" t="str">
        <f>IF(ISNUMBER(L36),L36*F36,"")</f>
        <v/>
      </c>
      <c r="N36" s="54" t="str">
        <f>IF(AND(ISNUMBER(N35), ISNUMBER(M36)),N35+M36,"")</f>
        <v/>
      </c>
    </row>
    <row r="37" spans="2:14" x14ac:dyDescent="0.2">
      <c r="B37" s="80" t="s">
        <v>19</v>
      </c>
      <c r="C37" s="25"/>
      <c r="D37" s="23" t="e">
        <f>VLOOKUP($C37,DiveList!$C$3:$D$71,2,FALSE)</f>
        <v>#N/A</v>
      </c>
      <c r="E37" s="26"/>
      <c r="F37" s="24" t="e">
        <f>VLOOKUP($C37,DiveList!$C$3:$H$71,IF($E37="S",5,IF($E37="P", 4, IF($E37="T", 3,IF($E37="F",6,5)))), FALSE)</f>
        <v>#N/A</v>
      </c>
      <c r="G37" s="31"/>
      <c r="H37" s="32"/>
      <c r="I37" s="32"/>
      <c r="J37" s="33"/>
      <c r="K37" s="33"/>
      <c r="L37" s="53" t="str">
        <f t="shared" si="6"/>
        <v/>
      </c>
      <c r="M37" s="51" t="str">
        <f>IF(ISNUMBER(L37),L37*F37,"")</f>
        <v/>
      </c>
      <c r="N37" s="54" t="str">
        <f>IF(AND(ISNUMBER(N36), ISNUMBER(M37)),N36+M37,"")</f>
        <v/>
      </c>
    </row>
    <row r="38" spans="2:14" ht="13.5" thickBot="1" x14ac:dyDescent="0.25">
      <c r="B38" s="80" t="s">
        <v>159</v>
      </c>
      <c r="C38" s="25"/>
      <c r="D38" s="23" t="e">
        <f>VLOOKUP($C38,DiveList!$C$3:$D$71,2,FALSE)</f>
        <v>#N/A</v>
      </c>
      <c r="E38" s="26"/>
      <c r="F38" s="24" t="e">
        <f>VLOOKUP($C38,DiveList!$C$3:$H$71,IF($E38="S",5,IF($E38="P", 4, IF($E38="T", 3,IF($E38="F",6,5)))), FALSE)</f>
        <v>#N/A</v>
      </c>
      <c r="G38" s="31"/>
      <c r="H38" s="32"/>
      <c r="I38" s="32"/>
      <c r="J38" s="33"/>
      <c r="K38" s="33"/>
      <c r="L38" s="53" t="str">
        <f t="shared" si="6"/>
        <v/>
      </c>
      <c r="M38" s="51" t="str">
        <f>IF(ISNUMBER(L38),L38*F38,"")</f>
        <v/>
      </c>
      <c r="N38" s="54" t="str">
        <f>IF(AND(ISNUMBER(N37), ISNUMBER(M38)),N37+M38,"")</f>
        <v/>
      </c>
    </row>
    <row r="39" spans="2:14" ht="14.25" thickTop="1" thickBot="1" x14ac:dyDescent="0.25">
      <c r="B39" s="56" t="s">
        <v>12</v>
      </c>
      <c r="C39" s="29"/>
      <c r="D39" s="57" t="e">
        <f>VLOOKUP($C39,DiveList!$C$3:$D$71,2,FALSE)</f>
        <v>#N/A</v>
      </c>
      <c r="E39" s="34"/>
      <c r="F39" s="58" t="e">
        <f>VLOOKUP($C39,DiveList!$C$3:$H$71,IF($E39="S",5,IF($E39="P", 4, IF($E39="T", 3,IF($E39="F",6,5)))), FALSE)</f>
        <v>#N/A</v>
      </c>
      <c r="G39" s="35"/>
      <c r="H39" s="36"/>
      <c r="I39" s="36"/>
      <c r="J39" s="36"/>
      <c r="K39" s="36"/>
      <c r="L39" s="59" t="str">
        <f t="shared" si="6"/>
        <v/>
      </c>
      <c r="M39" s="59" t="str">
        <f>IF(ISNUMBER(L39),L39*F39,"")</f>
        <v/>
      </c>
      <c r="N39" s="60" t="str">
        <f>IF(AND(ISNUMBER(N38), ISNUMBER(M39)),N38+M39,"")</f>
        <v/>
      </c>
    </row>
    <row r="40" spans="2:14" ht="14.25" thickTop="1" thickBot="1" x14ac:dyDescent="0.25">
      <c r="B40" s="61"/>
      <c r="C40" s="62"/>
      <c r="D40" s="62"/>
      <c r="E40" s="62"/>
      <c r="F40" s="63"/>
      <c r="G40" s="46"/>
      <c r="H40" s="40"/>
      <c r="I40" s="40"/>
      <c r="J40" s="40"/>
      <c r="K40" s="40"/>
      <c r="L40" s="40"/>
      <c r="M40" s="64" t="s">
        <v>30</v>
      </c>
      <c r="N40" s="74" t="str">
        <f>IF(ISNUMBER(N39),N39,N38)</f>
        <v/>
      </c>
    </row>
    <row r="41" spans="2:14" ht="13.5" thickTop="1" x14ac:dyDescent="0.2">
      <c r="B41" s="1"/>
      <c r="C41" s="5"/>
      <c r="D41" s="5"/>
      <c r="E41" s="5"/>
      <c r="F41" s="6"/>
      <c r="G41" s="2"/>
    </row>
    <row r="42" spans="2:14" ht="13.5" thickBot="1" x14ac:dyDescent="0.25"/>
    <row r="43" spans="2:14" x14ac:dyDescent="0.2">
      <c r="B43" s="42" t="s">
        <v>13</v>
      </c>
      <c r="C43" s="88"/>
      <c r="D43" s="43" t="s">
        <v>16</v>
      </c>
      <c r="E43" s="9" t="s">
        <v>110</v>
      </c>
      <c r="F43" s="44"/>
      <c r="G43" s="44"/>
      <c r="H43" s="44"/>
      <c r="I43" s="44"/>
      <c r="J43" s="44"/>
      <c r="K43" s="44"/>
      <c r="L43" s="44"/>
      <c r="M43" s="65" t="s">
        <v>128</v>
      </c>
      <c r="N43" s="90"/>
    </row>
    <row r="44" spans="2:14" ht="13.5" thickBot="1" x14ac:dyDescent="0.25">
      <c r="B44" s="71" t="s">
        <v>14</v>
      </c>
      <c r="C44" s="89"/>
      <c r="D44" s="43" t="s">
        <v>17</v>
      </c>
      <c r="E44" s="9" t="s">
        <v>127</v>
      </c>
      <c r="F44" s="44"/>
      <c r="G44" s="44"/>
      <c r="H44" s="44"/>
      <c r="I44" s="44"/>
      <c r="J44" s="44"/>
      <c r="K44" s="44"/>
      <c r="L44" s="44"/>
      <c r="M44" s="72" t="s">
        <v>129</v>
      </c>
      <c r="N44" s="91"/>
    </row>
    <row r="45" spans="2:14" x14ac:dyDescent="0.2">
      <c r="B45" s="45"/>
      <c r="C45" s="46"/>
      <c r="D45" s="46"/>
      <c r="E45" s="46"/>
      <c r="F45" s="46"/>
      <c r="G45" s="46"/>
      <c r="H45" s="40"/>
      <c r="I45" s="40"/>
      <c r="J45" s="40"/>
      <c r="K45" s="40"/>
      <c r="L45" s="40"/>
      <c r="M45" s="40"/>
      <c r="N45" s="40"/>
    </row>
    <row r="46" spans="2:14" x14ac:dyDescent="0.2">
      <c r="B46" s="47"/>
      <c r="C46" s="48" t="s">
        <v>3</v>
      </c>
      <c r="D46" s="49" t="s">
        <v>4</v>
      </c>
      <c r="E46" s="49" t="s">
        <v>5</v>
      </c>
      <c r="F46" s="49" t="s">
        <v>6</v>
      </c>
      <c r="G46" s="49">
        <v>1</v>
      </c>
      <c r="H46" s="50">
        <v>2</v>
      </c>
      <c r="I46" s="50">
        <v>3</v>
      </c>
      <c r="J46" s="50">
        <v>4</v>
      </c>
      <c r="K46" s="50">
        <v>5</v>
      </c>
      <c r="L46" s="51" t="s">
        <v>7</v>
      </c>
      <c r="M46" s="51" t="s">
        <v>8</v>
      </c>
      <c r="N46" s="51" t="s">
        <v>126</v>
      </c>
    </row>
    <row r="47" spans="2:14" x14ac:dyDescent="0.2">
      <c r="B47" s="52" t="s">
        <v>9</v>
      </c>
      <c r="C47" s="30">
        <v>101</v>
      </c>
      <c r="D47" s="27" t="s">
        <v>22</v>
      </c>
      <c r="E47" s="28"/>
      <c r="F47" s="24">
        <v>1.9</v>
      </c>
      <c r="G47" s="31"/>
      <c r="H47" s="32"/>
      <c r="I47" s="32"/>
      <c r="J47" s="32"/>
      <c r="K47" s="32"/>
      <c r="L47" s="53" t="str">
        <f>IF(COUNT(G47:K47)=0,"", IF(COUNT(G47:K47)=2,SUM(G47:K47)*1.5, IF(COUNT(G47:K47)=3,SUM(G47:K47), IF(COUNT(G47:K47)=5,SUM(G47:K47)-MIN(G47:K47)-MAX(G47:K47), ))))</f>
        <v/>
      </c>
      <c r="M47" s="51" t="str">
        <f t="shared" ref="M47:M48" si="7">IF(ISNUMBER(L47),L47*F47,"")</f>
        <v/>
      </c>
      <c r="N47" s="54" t="str">
        <f>M47</f>
        <v/>
      </c>
    </row>
    <row r="48" spans="2:14" x14ac:dyDescent="0.2">
      <c r="B48" s="55" t="s">
        <v>10</v>
      </c>
      <c r="C48" s="25"/>
      <c r="D48" s="23" t="e">
        <f>VLOOKUP($C48,DiveList!$C$3:$D$71,2,FALSE)</f>
        <v>#N/A</v>
      </c>
      <c r="E48" s="26"/>
      <c r="F48" s="24" t="e">
        <f>VLOOKUP($C48,DiveList!$C$3:$H$71,IF($E48="S",5,IF($E48="P", 4, IF($E48="T", 3,IF($E48="F",6,5)))), FALSE)</f>
        <v>#N/A</v>
      </c>
      <c r="G48" s="31"/>
      <c r="H48" s="32"/>
      <c r="I48" s="32"/>
      <c r="J48" s="33"/>
      <c r="K48" s="33"/>
      <c r="L48" s="53" t="str">
        <f t="shared" ref="L48:L52" si="8">IF(COUNT(G48:K48)=0,"", IF(COUNT(G48:K48)=2,SUM(G48:K48)*1.5, IF(COUNT(G48:K48)=3,SUM(G48:K48), IF(COUNT(G48:K48)=5,SUM(G48:K48)-MIN(G48:K48)-MAX(G48:K48), ))))</f>
        <v/>
      </c>
      <c r="M48" s="51" t="str">
        <f t="shared" si="7"/>
        <v/>
      </c>
      <c r="N48" s="54" t="str">
        <f>IF(AND(ISNUMBER(N47), ISNUMBER(M48)),N47+M48,"")</f>
        <v/>
      </c>
    </row>
    <row r="49" spans="2:14" x14ac:dyDescent="0.2">
      <c r="B49" s="55" t="s">
        <v>11</v>
      </c>
      <c r="C49" s="25"/>
      <c r="D49" s="23" t="e">
        <f>VLOOKUP($C49,DiveList!$C$3:$D$71,2,FALSE)</f>
        <v>#N/A</v>
      </c>
      <c r="E49" s="26"/>
      <c r="F49" s="24" t="e">
        <f>VLOOKUP($C49,DiveList!$C$3:$H$71,IF($E49="S",5,IF($E49="P", 4, IF($E49="T", 3,IF($E49="F",6,5)))), FALSE)</f>
        <v>#N/A</v>
      </c>
      <c r="G49" s="31"/>
      <c r="H49" s="32"/>
      <c r="I49" s="32"/>
      <c r="J49" s="33"/>
      <c r="K49" s="33"/>
      <c r="L49" s="53" t="str">
        <f t="shared" si="8"/>
        <v/>
      </c>
      <c r="M49" s="51" t="str">
        <f>IF(ISNUMBER(L49),L49*F49,"")</f>
        <v/>
      </c>
      <c r="N49" s="54" t="str">
        <f>IF(AND(ISNUMBER(N48), ISNUMBER(M49)),N48+M49,"")</f>
        <v/>
      </c>
    </row>
    <row r="50" spans="2:14" x14ac:dyDescent="0.2">
      <c r="B50" s="80" t="s">
        <v>19</v>
      </c>
      <c r="C50" s="25"/>
      <c r="D50" s="23" t="e">
        <f>VLOOKUP($C50,DiveList!$C$3:$D$71,2,FALSE)</f>
        <v>#N/A</v>
      </c>
      <c r="E50" s="26"/>
      <c r="F50" s="24" t="e">
        <f>VLOOKUP($C50,DiveList!$C$3:$H$71,IF($E50="S",5,IF($E50="P", 4, IF($E50="T", 3,IF($E50="F",6,5)))), FALSE)</f>
        <v>#N/A</v>
      </c>
      <c r="G50" s="31"/>
      <c r="H50" s="32"/>
      <c r="I50" s="32"/>
      <c r="J50" s="33"/>
      <c r="K50" s="33"/>
      <c r="L50" s="53" t="str">
        <f t="shared" si="8"/>
        <v/>
      </c>
      <c r="M50" s="51" t="str">
        <f>IF(ISNUMBER(L50),L50*F50,"")</f>
        <v/>
      </c>
      <c r="N50" s="54" t="str">
        <f>IF(AND(ISNUMBER(N49), ISNUMBER(M50)),N49+M50,"")</f>
        <v/>
      </c>
    </row>
    <row r="51" spans="2:14" ht="13.5" thickBot="1" x14ac:dyDescent="0.25">
      <c r="B51" s="80" t="s">
        <v>159</v>
      </c>
      <c r="C51" s="25"/>
      <c r="D51" s="23" t="e">
        <f>VLOOKUP($C51,DiveList!$C$3:$D$71,2,FALSE)</f>
        <v>#N/A</v>
      </c>
      <c r="E51" s="26"/>
      <c r="F51" s="24" t="e">
        <f>VLOOKUP($C51,DiveList!$C$3:$H$71,IF($E51="S",5,IF($E51="P", 4, IF($E51="T", 3,IF($E51="F",6,5)))), FALSE)</f>
        <v>#N/A</v>
      </c>
      <c r="G51" s="31"/>
      <c r="H51" s="32"/>
      <c r="I51" s="32"/>
      <c r="J51" s="33"/>
      <c r="K51" s="33"/>
      <c r="L51" s="53" t="str">
        <f t="shared" si="8"/>
        <v/>
      </c>
      <c r="M51" s="51" t="str">
        <f>IF(ISNUMBER(L51),L51*F51,"")</f>
        <v/>
      </c>
      <c r="N51" s="54" t="str">
        <f>IF(AND(ISNUMBER(N50), ISNUMBER(M51)),N50+M51,"")</f>
        <v/>
      </c>
    </row>
    <row r="52" spans="2:14" ht="14.25" thickTop="1" thickBot="1" x14ac:dyDescent="0.25">
      <c r="B52" s="56" t="s">
        <v>12</v>
      </c>
      <c r="C52" s="29"/>
      <c r="D52" s="57" t="e">
        <f>VLOOKUP($C52,DiveList!$C$3:$D$71,2,FALSE)</f>
        <v>#N/A</v>
      </c>
      <c r="E52" s="34"/>
      <c r="F52" s="58" t="e">
        <f>VLOOKUP($C52,DiveList!$C$3:$H$71,IF($E52="S",5,IF($E52="P", 4, IF($E52="T", 3,IF($E52="F",6,5)))), FALSE)</f>
        <v>#N/A</v>
      </c>
      <c r="G52" s="35"/>
      <c r="H52" s="36"/>
      <c r="I52" s="36"/>
      <c r="J52" s="36"/>
      <c r="K52" s="36"/>
      <c r="L52" s="59" t="str">
        <f t="shared" si="8"/>
        <v/>
      </c>
      <c r="M52" s="59" t="str">
        <f>IF(ISNUMBER(L52),L52*F52,"")</f>
        <v/>
      </c>
      <c r="N52" s="60" t="str">
        <f>IF(AND(ISNUMBER(N51), ISNUMBER(M52)),N51+M52,"")</f>
        <v/>
      </c>
    </row>
    <row r="53" spans="2:14" ht="14.25" thickTop="1" thickBot="1" x14ac:dyDescent="0.25">
      <c r="B53" s="61"/>
      <c r="C53" s="62"/>
      <c r="D53" s="62"/>
      <c r="E53" s="62"/>
      <c r="F53" s="63"/>
      <c r="G53" s="46"/>
      <c r="H53" s="40"/>
      <c r="I53" s="40"/>
      <c r="J53" s="40"/>
      <c r="K53" s="40"/>
      <c r="L53" s="40"/>
      <c r="M53" s="64" t="s">
        <v>30</v>
      </c>
      <c r="N53" s="74" t="str">
        <f>IF(ISNUMBER(N52),N52,N51)</f>
        <v/>
      </c>
    </row>
    <row r="54" spans="2:14" ht="13.5" thickTop="1" x14ac:dyDescent="0.2">
      <c r="B54" s="1"/>
      <c r="C54" s="5"/>
      <c r="D54" s="5"/>
      <c r="E54" s="5"/>
      <c r="F54" s="6"/>
      <c r="G54" s="2"/>
    </row>
    <row r="55" spans="2:14" ht="13.5" thickBot="1" x14ac:dyDescent="0.25"/>
    <row r="56" spans="2:14" x14ac:dyDescent="0.2">
      <c r="B56" s="42" t="s">
        <v>13</v>
      </c>
      <c r="C56" s="88"/>
      <c r="D56" s="43" t="s">
        <v>16</v>
      </c>
      <c r="E56" s="9" t="s">
        <v>110</v>
      </c>
      <c r="F56" s="44"/>
      <c r="G56" s="44"/>
      <c r="H56" s="44"/>
      <c r="I56" s="44"/>
      <c r="J56" s="44"/>
      <c r="K56" s="44"/>
      <c r="L56" s="44"/>
      <c r="M56" s="65" t="s">
        <v>128</v>
      </c>
      <c r="N56" s="90"/>
    </row>
    <row r="57" spans="2:14" ht="13.5" thickBot="1" x14ac:dyDescent="0.25">
      <c r="B57" s="71" t="s">
        <v>14</v>
      </c>
      <c r="C57" s="89"/>
      <c r="D57" s="43" t="s">
        <v>17</v>
      </c>
      <c r="E57" s="9" t="s">
        <v>127</v>
      </c>
      <c r="F57" s="44"/>
      <c r="G57" s="44"/>
      <c r="H57" s="44"/>
      <c r="I57" s="44"/>
      <c r="J57" s="44"/>
      <c r="K57" s="44"/>
      <c r="L57" s="44"/>
      <c r="M57" s="72" t="s">
        <v>129</v>
      </c>
      <c r="N57" s="91"/>
    </row>
    <row r="58" spans="2:14" x14ac:dyDescent="0.2">
      <c r="B58" s="45"/>
      <c r="C58" s="46"/>
      <c r="D58" s="46"/>
      <c r="E58" s="46"/>
      <c r="F58" s="46"/>
      <c r="G58" s="46"/>
      <c r="H58" s="40"/>
      <c r="I58" s="40"/>
      <c r="J58" s="40"/>
      <c r="K58" s="40"/>
      <c r="L58" s="40"/>
      <c r="M58" s="40"/>
      <c r="N58" s="40"/>
    </row>
    <row r="59" spans="2:14" x14ac:dyDescent="0.2">
      <c r="B59" s="47"/>
      <c r="C59" s="48" t="s">
        <v>3</v>
      </c>
      <c r="D59" s="49" t="s">
        <v>4</v>
      </c>
      <c r="E59" s="49" t="s">
        <v>5</v>
      </c>
      <c r="F59" s="49" t="s">
        <v>6</v>
      </c>
      <c r="G59" s="49">
        <v>1</v>
      </c>
      <c r="H59" s="50">
        <v>2</v>
      </c>
      <c r="I59" s="50">
        <v>3</v>
      </c>
      <c r="J59" s="50">
        <v>4</v>
      </c>
      <c r="K59" s="50">
        <v>5</v>
      </c>
      <c r="L59" s="51" t="s">
        <v>7</v>
      </c>
      <c r="M59" s="51" t="s">
        <v>8</v>
      </c>
      <c r="N59" s="51" t="s">
        <v>126</v>
      </c>
    </row>
    <row r="60" spans="2:14" x14ac:dyDescent="0.2">
      <c r="B60" s="52" t="s">
        <v>9</v>
      </c>
      <c r="C60" s="30">
        <v>101</v>
      </c>
      <c r="D60" s="27" t="s">
        <v>22</v>
      </c>
      <c r="E60" s="28"/>
      <c r="F60" s="24">
        <v>1.9</v>
      </c>
      <c r="G60" s="31"/>
      <c r="H60" s="32"/>
      <c r="I60" s="32"/>
      <c r="J60" s="32"/>
      <c r="K60" s="32"/>
      <c r="L60" s="53" t="str">
        <f>IF(COUNT(G60:K60)=0,"", IF(COUNT(G60:K60)=2,SUM(G60:K60)*1.5, IF(COUNT(G60:K60)=3,SUM(G60:K60), IF(COUNT(G60:K60)=5,SUM(G60:K60)-MIN(G60:K60)-MAX(G60:K60), ))))</f>
        <v/>
      </c>
      <c r="M60" s="51" t="str">
        <f t="shared" ref="M60:M61" si="9">IF(ISNUMBER(L60),L60*F60,"")</f>
        <v/>
      </c>
      <c r="N60" s="54" t="str">
        <f>M60</f>
        <v/>
      </c>
    </row>
    <row r="61" spans="2:14" x14ac:dyDescent="0.2">
      <c r="B61" s="55" t="s">
        <v>10</v>
      </c>
      <c r="C61" s="25"/>
      <c r="D61" s="23" t="e">
        <f>VLOOKUP($C61,DiveList!$C$3:$D$71,2,FALSE)</f>
        <v>#N/A</v>
      </c>
      <c r="E61" s="26"/>
      <c r="F61" s="24" t="e">
        <f>VLOOKUP($C61,DiveList!$C$3:$H$71,IF($E61="S",5,IF($E61="P", 4, IF($E61="T", 3,IF($E61="F",6,5)))), FALSE)</f>
        <v>#N/A</v>
      </c>
      <c r="G61" s="31"/>
      <c r="H61" s="32"/>
      <c r="I61" s="32"/>
      <c r="J61" s="33"/>
      <c r="K61" s="33"/>
      <c r="L61" s="53" t="str">
        <f t="shared" ref="L61:L65" si="10">IF(COUNT(G61:K61)=0,"", IF(COUNT(G61:K61)=2,SUM(G61:K61)*1.5, IF(COUNT(G61:K61)=3,SUM(G61:K61), IF(COUNT(G61:K61)=5,SUM(G61:K61)-MIN(G61:K61)-MAX(G61:K61), ))))</f>
        <v/>
      </c>
      <c r="M61" s="51" t="str">
        <f t="shared" si="9"/>
        <v/>
      </c>
      <c r="N61" s="54" t="str">
        <f>IF(AND(ISNUMBER(N60), ISNUMBER(M61)),N60+M61,"")</f>
        <v/>
      </c>
    </row>
    <row r="62" spans="2:14" x14ac:dyDescent="0.2">
      <c r="B62" s="55" t="s">
        <v>11</v>
      </c>
      <c r="C62" s="25"/>
      <c r="D62" s="23" t="e">
        <f>VLOOKUP($C62,DiveList!$C$3:$D$71,2,FALSE)</f>
        <v>#N/A</v>
      </c>
      <c r="E62" s="26"/>
      <c r="F62" s="24" t="e">
        <f>VLOOKUP($C62,DiveList!$C$3:$H$71,IF($E62="S",5,IF($E62="P", 4, IF($E62="T", 3,IF($E62="F",6,5)))), FALSE)</f>
        <v>#N/A</v>
      </c>
      <c r="G62" s="31"/>
      <c r="H62" s="32"/>
      <c r="I62" s="32"/>
      <c r="J62" s="33"/>
      <c r="K62" s="33"/>
      <c r="L62" s="53" t="str">
        <f t="shared" si="10"/>
        <v/>
      </c>
      <c r="M62" s="51" t="str">
        <f>IF(ISNUMBER(L62),L62*F62,"")</f>
        <v/>
      </c>
      <c r="N62" s="54" t="str">
        <f>IF(AND(ISNUMBER(N61), ISNUMBER(M62)),N61+M62,"")</f>
        <v/>
      </c>
    </row>
    <row r="63" spans="2:14" x14ac:dyDescent="0.2">
      <c r="B63" s="80" t="s">
        <v>19</v>
      </c>
      <c r="C63" s="25"/>
      <c r="D63" s="23" t="e">
        <f>VLOOKUP($C63,DiveList!$C$3:$D$71,2,FALSE)</f>
        <v>#N/A</v>
      </c>
      <c r="E63" s="26"/>
      <c r="F63" s="24" t="e">
        <f>VLOOKUP($C63,DiveList!$C$3:$H$71,IF($E63="S",5,IF($E63="P", 4, IF($E63="T", 3,IF($E63="F",6,5)))), FALSE)</f>
        <v>#N/A</v>
      </c>
      <c r="G63" s="31"/>
      <c r="H63" s="32"/>
      <c r="I63" s="32"/>
      <c r="J63" s="33"/>
      <c r="K63" s="33"/>
      <c r="L63" s="53" t="str">
        <f t="shared" si="10"/>
        <v/>
      </c>
      <c r="M63" s="51" t="str">
        <f>IF(ISNUMBER(L63),L63*F63,"")</f>
        <v/>
      </c>
      <c r="N63" s="54" t="str">
        <f>IF(AND(ISNUMBER(N62), ISNUMBER(M63)),N62+M63,"")</f>
        <v/>
      </c>
    </row>
    <row r="64" spans="2:14" ht="13.5" thickBot="1" x14ac:dyDescent="0.25">
      <c r="B64" s="80" t="s">
        <v>159</v>
      </c>
      <c r="C64" s="25"/>
      <c r="D64" s="23" t="e">
        <f>VLOOKUP($C64,DiveList!$C$3:$D$71,2,FALSE)</f>
        <v>#N/A</v>
      </c>
      <c r="E64" s="26"/>
      <c r="F64" s="24" t="e">
        <f>VLOOKUP($C64,DiveList!$C$3:$H$71,IF($E64="S",5,IF($E64="P", 4, IF($E64="T", 3,IF($E64="F",6,5)))), FALSE)</f>
        <v>#N/A</v>
      </c>
      <c r="G64" s="31"/>
      <c r="H64" s="32"/>
      <c r="I64" s="32"/>
      <c r="J64" s="33"/>
      <c r="K64" s="33"/>
      <c r="L64" s="53" t="str">
        <f t="shared" si="10"/>
        <v/>
      </c>
      <c r="M64" s="51" t="str">
        <f>IF(ISNUMBER(L64),L64*F64,"")</f>
        <v/>
      </c>
      <c r="N64" s="54" t="str">
        <f>IF(AND(ISNUMBER(N63), ISNUMBER(M64)),N63+M64,"")</f>
        <v/>
      </c>
    </row>
    <row r="65" spans="2:14" ht="14.25" thickTop="1" thickBot="1" x14ac:dyDescent="0.25">
      <c r="B65" s="56" t="s">
        <v>12</v>
      </c>
      <c r="C65" s="29"/>
      <c r="D65" s="57" t="e">
        <f>VLOOKUP($C65,DiveList!$C$3:$D$71,2,FALSE)</f>
        <v>#N/A</v>
      </c>
      <c r="E65" s="34"/>
      <c r="F65" s="58" t="e">
        <f>VLOOKUP($C65,DiveList!$C$3:$H$71,IF($E65="S",5,IF($E65="P", 4, IF($E65="T", 3,IF($E65="F",6,5)))), FALSE)</f>
        <v>#N/A</v>
      </c>
      <c r="G65" s="35"/>
      <c r="H65" s="36"/>
      <c r="I65" s="36"/>
      <c r="J65" s="36"/>
      <c r="K65" s="36"/>
      <c r="L65" s="59" t="str">
        <f t="shared" si="10"/>
        <v/>
      </c>
      <c r="M65" s="59" t="str">
        <f>IF(ISNUMBER(L65),L65*F65,"")</f>
        <v/>
      </c>
      <c r="N65" s="60" t="str">
        <f>IF(AND(ISNUMBER(N64), ISNUMBER(M65)),N64+M65,"")</f>
        <v/>
      </c>
    </row>
    <row r="66" spans="2:14" ht="14.25" thickTop="1" thickBot="1" x14ac:dyDescent="0.25">
      <c r="B66" s="61"/>
      <c r="C66" s="62"/>
      <c r="D66" s="62"/>
      <c r="E66" s="62"/>
      <c r="F66" s="63"/>
      <c r="G66" s="46"/>
      <c r="H66" s="40"/>
      <c r="I66" s="40"/>
      <c r="J66" s="40"/>
      <c r="K66" s="40"/>
      <c r="L66" s="40"/>
      <c r="M66" s="64" t="s">
        <v>30</v>
      </c>
      <c r="N66" s="74" t="str">
        <f>IF(ISNUMBER(N65),N65,N64)</f>
        <v/>
      </c>
    </row>
    <row r="67" spans="2:14" ht="13.5" thickTop="1" x14ac:dyDescent="0.2">
      <c r="B67" s="1"/>
      <c r="C67" s="5"/>
      <c r="D67" s="5"/>
      <c r="E67" s="5"/>
      <c r="F67" s="6"/>
      <c r="G67" s="2"/>
    </row>
    <row r="68" spans="2:14" ht="13.5" thickBot="1" x14ac:dyDescent="0.25"/>
    <row r="69" spans="2:14" x14ac:dyDescent="0.2">
      <c r="B69" s="42" t="s">
        <v>13</v>
      </c>
      <c r="C69" s="88"/>
      <c r="D69" s="43" t="s">
        <v>16</v>
      </c>
      <c r="E69" s="9" t="s">
        <v>110</v>
      </c>
      <c r="F69" s="44"/>
      <c r="G69" s="44"/>
      <c r="H69" s="44"/>
      <c r="I69" s="44"/>
      <c r="J69" s="44"/>
      <c r="K69" s="44"/>
      <c r="L69" s="44"/>
      <c r="M69" s="65" t="s">
        <v>128</v>
      </c>
      <c r="N69" s="90"/>
    </row>
    <row r="70" spans="2:14" ht="13.5" thickBot="1" x14ac:dyDescent="0.25">
      <c r="B70" s="71" t="s">
        <v>14</v>
      </c>
      <c r="C70" s="89"/>
      <c r="D70" s="43" t="s">
        <v>17</v>
      </c>
      <c r="E70" s="9" t="s">
        <v>127</v>
      </c>
      <c r="F70" s="44"/>
      <c r="G70" s="44"/>
      <c r="H70" s="44"/>
      <c r="I70" s="44"/>
      <c r="J70" s="44"/>
      <c r="K70" s="44"/>
      <c r="L70" s="44"/>
      <c r="M70" s="72" t="s">
        <v>129</v>
      </c>
      <c r="N70" s="91"/>
    </row>
    <row r="71" spans="2:14" x14ac:dyDescent="0.2">
      <c r="B71" s="45"/>
      <c r="C71" s="46"/>
      <c r="D71" s="46"/>
      <c r="E71" s="46"/>
      <c r="F71" s="46"/>
      <c r="G71" s="46"/>
      <c r="H71" s="40"/>
      <c r="I71" s="40"/>
      <c r="J71" s="40"/>
      <c r="K71" s="40"/>
      <c r="L71" s="40"/>
      <c r="M71" s="40"/>
      <c r="N71" s="40"/>
    </row>
    <row r="72" spans="2:14" x14ac:dyDescent="0.2">
      <c r="B72" s="47"/>
      <c r="C72" s="48" t="s">
        <v>3</v>
      </c>
      <c r="D72" s="49" t="s">
        <v>4</v>
      </c>
      <c r="E72" s="49" t="s">
        <v>5</v>
      </c>
      <c r="F72" s="49" t="s">
        <v>6</v>
      </c>
      <c r="G72" s="49">
        <v>1</v>
      </c>
      <c r="H72" s="50">
        <v>2</v>
      </c>
      <c r="I72" s="50">
        <v>3</v>
      </c>
      <c r="J72" s="50">
        <v>4</v>
      </c>
      <c r="K72" s="50">
        <v>5</v>
      </c>
      <c r="L72" s="51" t="s">
        <v>7</v>
      </c>
      <c r="M72" s="51" t="s">
        <v>8</v>
      </c>
      <c r="N72" s="51" t="s">
        <v>126</v>
      </c>
    </row>
    <row r="73" spans="2:14" x14ac:dyDescent="0.2">
      <c r="B73" s="52" t="s">
        <v>9</v>
      </c>
      <c r="C73" s="30">
        <v>101</v>
      </c>
      <c r="D73" s="27" t="s">
        <v>22</v>
      </c>
      <c r="E73" s="28"/>
      <c r="F73" s="24">
        <v>1.9</v>
      </c>
      <c r="G73" s="31"/>
      <c r="H73" s="32"/>
      <c r="I73" s="32"/>
      <c r="J73" s="32"/>
      <c r="K73" s="32"/>
      <c r="L73" s="53" t="str">
        <f>IF(COUNT(G73:K73)=0,"", IF(COUNT(G73:K73)=2,SUM(G73:K73)*1.5, IF(COUNT(G73:K73)=3,SUM(G73:K73), IF(COUNT(G73:K73)=5,SUM(G73:K73)-MIN(G73:K73)-MAX(G73:K73), ))))</f>
        <v/>
      </c>
      <c r="M73" s="51" t="str">
        <f t="shared" ref="M73:M74" si="11">IF(ISNUMBER(L73),L73*F73,"")</f>
        <v/>
      </c>
      <c r="N73" s="54" t="str">
        <f>M73</f>
        <v/>
      </c>
    </row>
    <row r="74" spans="2:14" x14ac:dyDescent="0.2">
      <c r="B74" s="55" t="s">
        <v>10</v>
      </c>
      <c r="C74" s="25"/>
      <c r="D74" s="23" t="e">
        <f>VLOOKUP($C74,DiveList!$C$3:$D$71,2,FALSE)</f>
        <v>#N/A</v>
      </c>
      <c r="E74" s="26"/>
      <c r="F74" s="24" t="e">
        <f>VLOOKUP($C74,DiveList!$C$3:$H$71,IF($E74="S",5,IF($E74="P", 4, IF($E74="T", 3,IF($E74="F",6,5)))), FALSE)</f>
        <v>#N/A</v>
      </c>
      <c r="G74" s="31"/>
      <c r="H74" s="32"/>
      <c r="I74" s="32"/>
      <c r="J74" s="33"/>
      <c r="K74" s="33"/>
      <c r="L74" s="53" t="str">
        <f t="shared" ref="L74:L78" si="12">IF(COUNT(G74:K74)=0,"", IF(COUNT(G74:K74)=2,SUM(G74:K74)*1.5, IF(COUNT(G74:K74)=3,SUM(G74:K74), IF(COUNT(G74:K74)=5,SUM(G74:K74)-MIN(G74:K74)-MAX(G74:K74), ))))</f>
        <v/>
      </c>
      <c r="M74" s="51" t="str">
        <f t="shared" si="11"/>
        <v/>
      </c>
      <c r="N74" s="54" t="str">
        <f>IF(AND(ISNUMBER(N73), ISNUMBER(M74)),N73+M74,"")</f>
        <v/>
      </c>
    </row>
    <row r="75" spans="2:14" x14ac:dyDescent="0.2">
      <c r="B75" s="55" t="s">
        <v>11</v>
      </c>
      <c r="C75" s="25"/>
      <c r="D75" s="23" t="e">
        <f>VLOOKUP($C75,DiveList!$C$3:$D$71,2,FALSE)</f>
        <v>#N/A</v>
      </c>
      <c r="E75" s="26"/>
      <c r="F75" s="24" t="e">
        <f>VLOOKUP($C75,DiveList!$C$3:$H$71,IF($E75="S",5,IF($E75="P", 4, IF($E75="T", 3,IF($E75="F",6,5)))), FALSE)</f>
        <v>#N/A</v>
      </c>
      <c r="G75" s="31"/>
      <c r="H75" s="32"/>
      <c r="I75" s="32"/>
      <c r="J75" s="33"/>
      <c r="K75" s="33"/>
      <c r="L75" s="53" t="str">
        <f t="shared" si="12"/>
        <v/>
      </c>
      <c r="M75" s="51" t="str">
        <f>IF(ISNUMBER(L75),L75*F75,"")</f>
        <v/>
      </c>
      <c r="N75" s="54" t="str">
        <f>IF(AND(ISNUMBER(N74), ISNUMBER(M75)),N74+M75,"")</f>
        <v/>
      </c>
    </row>
    <row r="76" spans="2:14" x14ac:dyDescent="0.2">
      <c r="B76" s="80" t="s">
        <v>19</v>
      </c>
      <c r="C76" s="25"/>
      <c r="D76" s="23" t="e">
        <f>VLOOKUP($C76,DiveList!$C$3:$D$71,2,FALSE)</f>
        <v>#N/A</v>
      </c>
      <c r="E76" s="26"/>
      <c r="F76" s="24" t="e">
        <f>VLOOKUP($C76,DiveList!$C$3:$H$71,IF($E76="S",5,IF($E76="P", 4, IF($E76="T", 3,IF($E76="F",6,5)))), FALSE)</f>
        <v>#N/A</v>
      </c>
      <c r="G76" s="31"/>
      <c r="H76" s="32"/>
      <c r="I76" s="32"/>
      <c r="J76" s="33"/>
      <c r="K76" s="33"/>
      <c r="L76" s="53" t="str">
        <f t="shared" si="12"/>
        <v/>
      </c>
      <c r="M76" s="51" t="str">
        <f>IF(ISNUMBER(L76),L76*F76,"")</f>
        <v/>
      </c>
      <c r="N76" s="54" t="str">
        <f>IF(AND(ISNUMBER(N75), ISNUMBER(M76)),N75+M76,"")</f>
        <v/>
      </c>
    </row>
    <row r="77" spans="2:14" ht="13.5" thickBot="1" x14ac:dyDescent="0.25">
      <c r="B77" s="80" t="s">
        <v>159</v>
      </c>
      <c r="C77" s="25"/>
      <c r="D77" s="23" t="e">
        <f>VLOOKUP($C77,DiveList!$C$3:$D$71,2,FALSE)</f>
        <v>#N/A</v>
      </c>
      <c r="E77" s="26"/>
      <c r="F77" s="24" t="e">
        <f>VLOOKUP($C77,DiveList!$C$3:$H$71,IF($E77="S",5,IF($E77="P", 4, IF($E77="T", 3,IF($E77="F",6,5)))), FALSE)</f>
        <v>#N/A</v>
      </c>
      <c r="G77" s="31"/>
      <c r="H77" s="32"/>
      <c r="I77" s="32"/>
      <c r="J77" s="33"/>
      <c r="K77" s="33"/>
      <c r="L77" s="53" t="str">
        <f t="shared" si="12"/>
        <v/>
      </c>
      <c r="M77" s="51" t="str">
        <f>IF(ISNUMBER(L77),L77*F77,"")</f>
        <v/>
      </c>
      <c r="N77" s="54" t="str">
        <f>IF(AND(ISNUMBER(N76), ISNUMBER(M77)),N76+M77,"")</f>
        <v/>
      </c>
    </row>
    <row r="78" spans="2:14" ht="14.25" thickTop="1" thickBot="1" x14ac:dyDescent="0.25">
      <c r="B78" s="56" t="s">
        <v>12</v>
      </c>
      <c r="C78" s="29"/>
      <c r="D78" s="57" t="e">
        <f>VLOOKUP($C78,DiveList!$C$3:$D$71,2,FALSE)</f>
        <v>#N/A</v>
      </c>
      <c r="E78" s="34"/>
      <c r="F78" s="58" t="e">
        <f>VLOOKUP($C78,DiveList!$C$3:$H$71,IF($E78="S",5,IF($E78="P", 4, IF($E78="T", 3,IF($E78="F",6,5)))), FALSE)</f>
        <v>#N/A</v>
      </c>
      <c r="G78" s="35"/>
      <c r="H78" s="36"/>
      <c r="I78" s="36"/>
      <c r="J78" s="36"/>
      <c r="K78" s="36"/>
      <c r="L78" s="59" t="str">
        <f t="shared" si="12"/>
        <v/>
      </c>
      <c r="M78" s="59" t="str">
        <f>IF(ISNUMBER(L78),L78*F78,"")</f>
        <v/>
      </c>
      <c r="N78" s="60" t="str">
        <f>IF(AND(ISNUMBER(N77), ISNUMBER(M78)),N77+M78,"")</f>
        <v/>
      </c>
    </row>
    <row r="79" spans="2:14" ht="14.25" thickTop="1" thickBot="1" x14ac:dyDescent="0.25">
      <c r="B79" s="61"/>
      <c r="C79" s="62"/>
      <c r="D79" s="62"/>
      <c r="E79" s="62"/>
      <c r="F79" s="63"/>
      <c r="G79" s="46"/>
      <c r="H79" s="40"/>
      <c r="I79" s="40"/>
      <c r="J79" s="40"/>
      <c r="K79" s="40"/>
      <c r="L79" s="40"/>
      <c r="M79" s="64" t="s">
        <v>30</v>
      </c>
      <c r="N79" s="74" t="str">
        <f>IF(ISNUMBER(N78),N78,N77)</f>
        <v/>
      </c>
    </row>
    <row r="80" spans="2:14" ht="13.5" thickTop="1" x14ac:dyDescent="0.2">
      <c r="B80" s="1"/>
      <c r="C80" s="5"/>
      <c r="D80" s="5"/>
      <c r="E80" s="5"/>
      <c r="F80" s="6"/>
      <c r="G80" s="2"/>
    </row>
    <row r="81" spans="2:14" ht="13.5" thickBot="1" x14ac:dyDescent="0.25"/>
    <row r="82" spans="2:14" x14ac:dyDescent="0.2">
      <c r="B82" s="42" t="s">
        <v>13</v>
      </c>
      <c r="C82" s="88"/>
      <c r="D82" s="43" t="s">
        <v>16</v>
      </c>
      <c r="E82" s="9" t="s">
        <v>110</v>
      </c>
      <c r="F82" s="44"/>
      <c r="G82" s="44"/>
      <c r="H82" s="44"/>
      <c r="I82" s="44"/>
      <c r="J82" s="44"/>
      <c r="K82" s="44"/>
      <c r="L82" s="44"/>
      <c r="M82" s="65" t="s">
        <v>128</v>
      </c>
      <c r="N82" s="90"/>
    </row>
    <row r="83" spans="2:14" ht="13.5" thickBot="1" x14ac:dyDescent="0.25">
      <c r="B83" s="71" t="s">
        <v>14</v>
      </c>
      <c r="C83" s="89"/>
      <c r="D83" s="43" t="s">
        <v>17</v>
      </c>
      <c r="E83" s="9" t="s">
        <v>127</v>
      </c>
      <c r="F83" s="44"/>
      <c r="G83" s="44"/>
      <c r="H83" s="44"/>
      <c r="I83" s="44"/>
      <c r="J83" s="44"/>
      <c r="K83" s="44"/>
      <c r="L83" s="44"/>
      <c r="M83" s="72" t="s">
        <v>129</v>
      </c>
      <c r="N83" s="91"/>
    </row>
    <row r="84" spans="2:14" x14ac:dyDescent="0.2">
      <c r="B84" s="45"/>
      <c r="C84" s="46"/>
      <c r="D84" s="46"/>
      <c r="E84" s="46"/>
      <c r="F84" s="46"/>
      <c r="G84" s="46"/>
      <c r="H84" s="40"/>
      <c r="I84" s="40"/>
      <c r="J84" s="40"/>
      <c r="K84" s="40"/>
      <c r="L84" s="40"/>
      <c r="M84" s="40"/>
      <c r="N84" s="40"/>
    </row>
    <row r="85" spans="2:14" x14ac:dyDescent="0.2">
      <c r="B85" s="47"/>
      <c r="C85" s="48" t="s">
        <v>3</v>
      </c>
      <c r="D85" s="49" t="s">
        <v>4</v>
      </c>
      <c r="E85" s="49" t="s">
        <v>5</v>
      </c>
      <c r="F85" s="49" t="s">
        <v>6</v>
      </c>
      <c r="G85" s="49">
        <v>1</v>
      </c>
      <c r="H85" s="50">
        <v>2</v>
      </c>
      <c r="I85" s="50">
        <v>3</v>
      </c>
      <c r="J85" s="50">
        <v>4</v>
      </c>
      <c r="K85" s="50">
        <v>5</v>
      </c>
      <c r="L85" s="51" t="s">
        <v>7</v>
      </c>
      <c r="M85" s="51" t="s">
        <v>8</v>
      </c>
      <c r="N85" s="51" t="s">
        <v>126</v>
      </c>
    </row>
    <row r="86" spans="2:14" x14ac:dyDescent="0.2">
      <c r="B86" s="52" t="s">
        <v>9</v>
      </c>
      <c r="C86" s="30">
        <v>101</v>
      </c>
      <c r="D86" s="27" t="s">
        <v>22</v>
      </c>
      <c r="E86" s="28"/>
      <c r="F86" s="24">
        <v>1.9</v>
      </c>
      <c r="G86" s="31"/>
      <c r="H86" s="32"/>
      <c r="I86" s="32"/>
      <c r="J86" s="32"/>
      <c r="K86" s="32"/>
      <c r="L86" s="53" t="str">
        <f>IF(COUNT(G86:K86)=0,"", IF(COUNT(G86:K86)=2,SUM(G86:K86)*1.5, IF(COUNT(G86:K86)=3,SUM(G86:K86), IF(COUNT(G86:K86)=5,SUM(G86:K86)-MIN(G86:K86)-MAX(G86:K86), ))))</f>
        <v/>
      </c>
      <c r="M86" s="51" t="str">
        <f t="shared" ref="M86:M87" si="13">IF(ISNUMBER(L86),L86*F86,"")</f>
        <v/>
      </c>
      <c r="N86" s="54" t="str">
        <f>M86</f>
        <v/>
      </c>
    </row>
    <row r="87" spans="2:14" x14ac:dyDescent="0.2">
      <c r="B87" s="55" t="s">
        <v>10</v>
      </c>
      <c r="C87" s="25"/>
      <c r="D87" s="23" t="e">
        <f>VLOOKUP($C87,DiveList!$C$3:$D$71,2,FALSE)</f>
        <v>#N/A</v>
      </c>
      <c r="E87" s="26"/>
      <c r="F87" s="24" t="e">
        <f>VLOOKUP($C87,DiveList!$C$3:$H$71,IF($E87="S",5,IF($E87="P", 4, IF($E87="T", 3,IF($E87="F",6,5)))), FALSE)</f>
        <v>#N/A</v>
      </c>
      <c r="G87" s="31"/>
      <c r="H87" s="32"/>
      <c r="I87" s="32"/>
      <c r="J87" s="33"/>
      <c r="K87" s="33"/>
      <c r="L87" s="53" t="str">
        <f t="shared" ref="L87:L91" si="14">IF(COUNT(G87:K87)=0,"", IF(COUNT(G87:K87)=2,SUM(G87:K87)*1.5, IF(COUNT(G87:K87)=3,SUM(G87:K87), IF(COUNT(G87:K87)=5,SUM(G87:K87)-MIN(G87:K87)-MAX(G87:K87), ))))</f>
        <v/>
      </c>
      <c r="M87" s="51" t="str">
        <f t="shared" si="13"/>
        <v/>
      </c>
      <c r="N87" s="54" t="str">
        <f>IF(AND(ISNUMBER(N86), ISNUMBER(M87)),N86+M87,"")</f>
        <v/>
      </c>
    </row>
    <row r="88" spans="2:14" x14ac:dyDescent="0.2">
      <c r="B88" s="55" t="s">
        <v>11</v>
      </c>
      <c r="C88" s="25"/>
      <c r="D88" s="23" t="e">
        <f>VLOOKUP($C88,DiveList!$C$3:$D$71,2,FALSE)</f>
        <v>#N/A</v>
      </c>
      <c r="E88" s="26"/>
      <c r="F88" s="24" t="e">
        <f>VLOOKUP($C88,DiveList!$C$3:$H$71,IF($E88="S",5,IF($E88="P", 4, IF($E88="T", 3,IF($E88="F",6,5)))), FALSE)</f>
        <v>#N/A</v>
      </c>
      <c r="G88" s="31"/>
      <c r="H88" s="32"/>
      <c r="I88" s="32"/>
      <c r="J88" s="33"/>
      <c r="K88" s="33"/>
      <c r="L88" s="53" t="str">
        <f t="shared" si="14"/>
        <v/>
      </c>
      <c r="M88" s="51" t="str">
        <f>IF(ISNUMBER(L88),L88*F88,"")</f>
        <v/>
      </c>
      <c r="N88" s="54" t="str">
        <f>IF(AND(ISNUMBER(N87), ISNUMBER(M88)),N87+M88,"")</f>
        <v/>
      </c>
    </row>
    <row r="89" spans="2:14" x14ac:dyDescent="0.2">
      <c r="B89" s="80" t="s">
        <v>19</v>
      </c>
      <c r="C89" s="25"/>
      <c r="D89" s="23" t="e">
        <f>VLOOKUP($C89,DiveList!$C$3:$D$71,2,FALSE)</f>
        <v>#N/A</v>
      </c>
      <c r="E89" s="26"/>
      <c r="F89" s="24" t="e">
        <f>VLOOKUP($C89,DiveList!$C$3:$H$71,IF($E89="S",5,IF($E89="P", 4, IF($E89="T", 3,IF($E89="F",6,5)))), FALSE)</f>
        <v>#N/A</v>
      </c>
      <c r="G89" s="31"/>
      <c r="H89" s="32"/>
      <c r="I89" s="32"/>
      <c r="J89" s="33"/>
      <c r="K89" s="33"/>
      <c r="L89" s="53" t="str">
        <f t="shared" si="14"/>
        <v/>
      </c>
      <c r="M89" s="51" t="str">
        <f>IF(ISNUMBER(L89),L89*F89,"")</f>
        <v/>
      </c>
      <c r="N89" s="54" t="str">
        <f>IF(AND(ISNUMBER(N88), ISNUMBER(M89)),N88+M89,"")</f>
        <v/>
      </c>
    </row>
    <row r="90" spans="2:14" ht="13.5" thickBot="1" x14ac:dyDescent="0.25">
      <c r="B90" s="80" t="s">
        <v>159</v>
      </c>
      <c r="C90" s="25"/>
      <c r="D90" s="23" t="e">
        <f>VLOOKUP($C90,DiveList!$C$3:$D$71,2,FALSE)</f>
        <v>#N/A</v>
      </c>
      <c r="E90" s="26"/>
      <c r="F90" s="24" t="e">
        <f>VLOOKUP($C90,DiveList!$C$3:$H$71,IF($E90="S",5,IF($E90="P", 4, IF($E90="T", 3,IF($E90="F",6,5)))), FALSE)</f>
        <v>#N/A</v>
      </c>
      <c r="G90" s="31"/>
      <c r="H90" s="32"/>
      <c r="I90" s="32"/>
      <c r="J90" s="33"/>
      <c r="K90" s="33"/>
      <c r="L90" s="53" t="str">
        <f t="shared" si="14"/>
        <v/>
      </c>
      <c r="M90" s="51" t="str">
        <f>IF(ISNUMBER(L90),L90*F90,"")</f>
        <v/>
      </c>
      <c r="N90" s="54" t="str">
        <f>IF(AND(ISNUMBER(N89), ISNUMBER(M90)),N89+M90,"")</f>
        <v/>
      </c>
    </row>
    <row r="91" spans="2:14" ht="14.25" thickTop="1" thickBot="1" x14ac:dyDescent="0.25">
      <c r="B91" s="56" t="s">
        <v>12</v>
      </c>
      <c r="C91" s="29"/>
      <c r="D91" s="57" t="e">
        <f>VLOOKUP($C91,DiveList!$C$3:$D$71,2,FALSE)</f>
        <v>#N/A</v>
      </c>
      <c r="E91" s="34"/>
      <c r="F91" s="58" t="e">
        <f>VLOOKUP($C91,DiveList!$C$3:$H$71,IF($E91="S",5,IF($E91="P", 4, IF($E91="T", 3,IF($E91="F",6,5)))), FALSE)</f>
        <v>#N/A</v>
      </c>
      <c r="G91" s="35"/>
      <c r="H91" s="36"/>
      <c r="I91" s="36"/>
      <c r="J91" s="36"/>
      <c r="K91" s="36"/>
      <c r="L91" s="59" t="str">
        <f t="shared" si="14"/>
        <v/>
      </c>
      <c r="M91" s="59" t="str">
        <f>IF(ISNUMBER(L91),L91*F91,"")</f>
        <v/>
      </c>
      <c r="N91" s="60" t="str">
        <f>IF(AND(ISNUMBER(N90), ISNUMBER(M91)),N90+M91,"")</f>
        <v/>
      </c>
    </row>
    <row r="92" spans="2:14" ht="14.25" thickTop="1" thickBot="1" x14ac:dyDescent="0.25">
      <c r="B92" s="61"/>
      <c r="C92" s="62"/>
      <c r="D92" s="62"/>
      <c r="E92" s="62"/>
      <c r="F92" s="63"/>
      <c r="G92" s="46"/>
      <c r="H92" s="40"/>
      <c r="I92" s="40"/>
      <c r="J92" s="40"/>
      <c r="K92" s="40"/>
      <c r="L92" s="40"/>
      <c r="M92" s="64" t="s">
        <v>30</v>
      </c>
      <c r="N92" s="74" t="str">
        <f>IF(ISNUMBER(N91),N91,N90)</f>
        <v/>
      </c>
    </row>
    <row r="93" spans="2:14" ht="13.5" thickTop="1" x14ac:dyDescent="0.2">
      <c r="B93" s="1"/>
      <c r="C93" s="5"/>
      <c r="D93" s="5"/>
      <c r="E93" s="5"/>
      <c r="F93" s="6"/>
      <c r="G93" s="2"/>
    </row>
    <row r="94" spans="2:14" ht="13.5" thickBot="1" x14ac:dyDescent="0.25"/>
    <row r="95" spans="2:14" x14ac:dyDescent="0.2">
      <c r="B95" s="42" t="s">
        <v>13</v>
      </c>
      <c r="C95" s="88"/>
      <c r="D95" s="43" t="s">
        <v>16</v>
      </c>
      <c r="E95" s="9" t="s">
        <v>110</v>
      </c>
      <c r="F95" s="44"/>
      <c r="G95" s="44"/>
      <c r="H95" s="44"/>
      <c r="I95" s="44"/>
      <c r="J95" s="44"/>
      <c r="K95" s="44"/>
      <c r="L95" s="44"/>
      <c r="M95" s="65" t="s">
        <v>128</v>
      </c>
      <c r="N95" s="90"/>
    </row>
    <row r="96" spans="2:14" ht="13.5" thickBot="1" x14ac:dyDescent="0.25">
      <c r="B96" s="71" t="s">
        <v>14</v>
      </c>
      <c r="C96" s="89"/>
      <c r="D96" s="43" t="s">
        <v>17</v>
      </c>
      <c r="E96" s="9" t="s">
        <v>127</v>
      </c>
      <c r="F96" s="44"/>
      <c r="G96" s="44"/>
      <c r="H96" s="44"/>
      <c r="I96" s="44"/>
      <c r="J96" s="44"/>
      <c r="K96" s="44"/>
      <c r="L96" s="44"/>
      <c r="M96" s="72" t="s">
        <v>129</v>
      </c>
      <c r="N96" s="91"/>
    </row>
    <row r="97" spans="2:14" x14ac:dyDescent="0.2">
      <c r="B97" s="45"/>
      <c r="C97" s="46"/>
      <c r="D97" s="46"/>
      <c r="E97" s="46"/>
      <c r="F97" s="46"/>
      <c r="G97" s="46"/>
      <c r="H97" s="40"/>
      <c r="I97" s="40"/>
      <c r="J97" s="40"/>
      <c r="K97" s="40"/>
      <c r="L97" s="40"/>
      <c r="M97" s="40"/>
      <c r="N97" s="40"/>
    </row>
    <row r="98" spans="2:14" x14ac:dyDescent="0.2">
      <c r="B98" s="47"/>
      <c r="C98" s="48" t="s">
        <v>3</v>
      </c>
      <c r="D98" s="49" t="s">
        <v>4</v>
      </c>
      <c r="E98" s="49" t="s">
        <v>5</v>
      </c>
      <c r="F98" s="49" t="s">
        <v>6</v>
      </c>
      <c r="G98" s="49">
        <v>1</v>
      </c>
      <c r="H98" s="50">
        <v>2</v>
      </c>
      <c r="I98" s="50">
        <v>3</v>
      </c>
      <c r="J98" s="50">
        <v>4</v>
      </c>
      <c r="K98" s="50">
        <v>5</v>
      </c>
      <c r="L98" s="51" t="s">
        <v>7</v>
      </c>
      <c r="M98" s="51" t="s">
        <v>8</v>
      </c>
      <c r="N98" s="51" t="s">
        <v>126</v>
      </c>
    </row>
    <row r="99" spans="2:14" x14ac:dyDescent="0.2">
      <c r="B99" s="52" t="s">
        <v>9</v>
      </c>
      <c r="C99" s="30">
        <v>101</v>
      </c>
      <c r="D99" s="27" t="s">
        <v>22</v>
      </c>
      <c r="E99" s="28"/>
      <c r="F99" s="24">
        <v>1.9</v>
      </c>
      <c r="G99" s="31"/>
      <c r="H99" s="32"/>
      <c r="I99" s="32"/>
      <c r="J99" s="32"/>
      <c r="K99" s="32"/>
      <c r="L99" s="53" t="str">
        <f>IF(COUNT(G99:K99)=0,"", IF(COUNT(G99:K99)=2,SUM(G99:K99)*1.5, IF(COUNT(G99:K99)=3,SUM(G99:K99), IF(COUNT(G99:K99)=5,SUM(G99:K99)-MIN(G99:K99)-MAX(G99:K99), ))))</f>
        <v/>
      </c>
      <c r="M99" s="51" t="str">
        <f t="shared" ref="M99:M100" si="15">IF(ISNUMBER(L99),L99*F99,"")</f>
        <v/>
      </c>
      <c r="N99" s="54" t="str">
        <f>M99</f>
        <v/>
      </c>
    </row>
    <row r="100" spans="2:14" x14ac:dyDescent="0.2">
      <c r="B100" s="55" t="s">
        <v>10</v>
      </c>
      <c r="C100" s="25"/>
      <c r="D100" s="23" t="e">
        <f>VLOOKUP($C100,DiveList!$C$3:$D$71,2,FALSE)</f>
        <v>#N/A</v>
      </c>
      <c r="E100" s="26"/>
      <c r="F100" s="24" t="e">
        <f>VLOOKUP($C100,DiveList!$C$3:$H$71,IF($E100="S",5,IF($E100="P", 4, IF($E100="T", 3,IF($E100="F",6,5)))), FALSE)</f>
        <v>#N/A</v>
      </c>
      <c r="G100" s="31"/>
      <c r="H100" s="32"/>
      <c r="I100" s="32"/>
      <c r="J100" s="33"/>
      <c r="K100" s="33"/>
      <c r="L100" s="53" t="str">
        <f t="shared" ref="L100:L104" si="16">IF(COUNT(G100:K100)=0,"", IF(COUNT(G100:K100)=2,SUM(G100:K100)*1.5, IF(COUNT(G100:K100)=3,SUM(G100:K100), IF(COUNT(G100:K100)=5,SUM(G100:K100)-MIN(G100:K100)-MAX(G100:K100), ))))</f>
        <v/>
      </c>
      <c r="M100" s="51" t="str">
        <f t="shared" si="15"/>
        <v/>
      </c>
      <c r="N100" s="54" t="str">
        <f>IF(AND(ISNUMBER(N99), ISNUMBER(M100)),N99+M100,"")</f>
        <v/>
      </c>
    </row>
    <row r="101" spans="2:14" x14ac:dyDescent="0.2">
      <c r="B101" s="55" t="s">
        <v>11</v>
      </c>
      <c r="C101" s="25"/>
      <c r="D101" s="23" t="e">
        <f>VLOOKUP($C101,DiveList!$C$3:$D$71,2,FALSE)</f>
        <v>#N/A</v>
      </c>
      <c r="E101" s="26"/>
      <c r="F101" s="24" t="e">
        <f>VLOOKUP($C101,DiveList!$C$3:$H$71,IF($E101="S",5,IF($E101="P", 4, IF($E101="T", 3,IF($E101="F",6,5)))), FALSE)</f>
        <v>#N/A</v>
      </c>
      <c r="G101" s="31"/>
      <c r="H101" s="32"/>
      <c r="I101" s="32"/>
      <c r="J101" s="33"/>
      <c r="K101" s="33"/>
      <c r="L101" s="53" t="str">
        <f t="shared" si="16"/>
        <v/>
      </c>
      <c r="M101" s="51" t="str">
        <f>IF(ISNUMBER(L101),L101*F101,"")</f>
        <v/>
      </c>
      <c r="N101" s="54" t="str">
        <f>IF(AND(ISNUMBER(N100), ISNUMBER(M101)),N100+M101,"")</f>
        <v/>
      </c>
    </row>
    <row r="102" spans="2:14" x14ac:dyDescent="0.2">
      <c r="B102" s="80" t="s">
        <v>19</v>
      </c>
      <c r="C102" s="25"/>
      <c r="D102" s="23" t="e">
        <f>VLOOKUP($C102,DiveList!$C$3:$D$71,2,FALSE)</f>
        <v>#N/A</v>
      </c>
      <c r="E102" s="26"/>
      <c r="F102" s="24" t="e">
        <f>VLOOKUP($C102,DiveList!$C$3:$H$71,IF($E102="S",5,IF($E102="P", 4, IF($E102="T", 3,IF($E102="F",6,5)))), FALSE)</f>
        <v>#N/A</v>
      </c>
      <c r="G102" s="31"/>
      <c r="H102" s="32"/>
      <c r="I102" s="32"/>
      <c r="J102" s="33"/>
      <c r="K102" s="33"/>
      <c r="L102" s="53" t="str">
        <f t="shared" si="16"/>
        <v/>
      </c>
      <c r="M102" s="51" t="str">
        <f>IF(ISNUMBER(L102),L102*F102,"")</f>
        <v/>
      </c>
      <c r="N102" s="54" t="str">
        <f>IF(AND(ISNUMBER(N101), ISNUMBER(M102)),N101+M102,"")</f>
        <v/>
      </c>
    </row>
    <row r="103" spans="2:14" ht="13.5" thickBot="1" x14ac:dyDescent="0.25">
      <c r="B103" s="80" t="s">
        <v>159</v>
      </c>
      <c r="C103" s="25"/>
      <c r="D103" s="23" t="e">
        <f>VLOOKUP($C103,DiveList!$C$3:$D$71,2,FALSE)</f>
        <v>#N/A</v>
      </c>
      <c r="E103" s="26"/>
      <c r="F103" s="24" t="e">
        <f>VLOOKUP($C103,DiveList!$C$3:$H$71,IF($E103="S",5,IF($E103="P", 4, IF($E103="T", 3,IF($E103="F",6,5)))), FALSE)</f>
        <v>#N/A</v>
      </c>
      <c r="G103" s="31"/>
      <c r="H103" s="32"/>
      <c r="I103" s="32"/>
      <c r="J103" s="33"/>
      <c r="K103" s="33"/>
      <c r="L103" s="53" t="str">
        <f t="shared" si="16"/>
        <v/>
      </c>
      <c r="M103" s="51" t="str">
        <f>IF(ISNUMBER(L103),L103*F103,"")</f>
        <v/>
      </c>
      <c r="N103" s="54" t="str">
        <f>IF(AND(ISNUMBER(N102), ISNUMBER(M103)),N102+M103,"")</f>
        <v/>
      </c>
    </row>
    <row r="104" spans="2:14" ht="14.25" thickTop="1" thickBot="1" x14ac:dyDescent="0.25">
      <c r="B104" s="56" t="s">
        <v>12</v>
      </c>
      <c r="C104" s="29"/>
      <c r="D104" s="57" t="e">
        <f>VLOOKUP($C104,DiveList!$C$3:$D$71,2,FALSE)</f>
        <v>#N/A</v>
      </c>
      <c r="E104" s="34"/>
      <c r="F104" s="58" t="e">
        <f>VLOOKUP($C104,DiveList!$C$3:$H$71,IF($E104="S",5,IF($E104="P", 4, IF($E104="T", 3,IF($E104="F",6,5)))), FALSE)</f>
        <v>#N/A</v>
      </c>
      <c r="G104" s="35"/>
      <c r="H104" s="36"/>
      <c r="I104" s="36"/>
      <c r="J104" s="36"/>
      <c r="K104" s="36"/>
      <c r="L104" s="59" t="str">
        <f t="shared" si="16"/>
        <v/>
      </c>
      <c r="M104" s="59" t="str">
        <f>IF(ISNUMBER(L104),L104*F104,"")</f>
        <v/>
      </c>
      <c r="N104" s="60" t="str">
        <f>IF(AND(ISNUMBER(N103), ISNUMBER(M104)),N103+M104,"")</f>
        <v/>
      </c>
    </row>
    <row r="105" spans="2:14" ht="14.25" thickTop="1" thickBot="1" x14ac:dyDescent="0.25">
      <c r="B105" s="61"/>
      <c r="C105" s="62"/>
      <c r="D105" s="62"/>
      <c r="E105" s="62"/>
      <c r="F105" s="63"/>
      <c r="G105" s="46"/>
      <c r="H105" s="40"/>
      <c r="I105" s="40"/>
      <c r="J105" s="40"/>
      <c r="K105" s="40"/>
      <c r="L105" s="40"/>
      <c r="M105" s="64" t="s">
        <v>30</v>
      </c>
      <c r="N105" s="74" t="str">
        <f>IF(ISNUMBER(N104),N104,N103)</f>
        <v/>
      </c>
    </row>
    <row r="106" spans="2:14" ht="13.5" thickTop="1" x14ac:dyDescent="0.2">
      <c r="B106" s="1"/>
      <c r="C106" s="5"/>
      <c r="D106" s="5"/>
      <c r="E106" s="5"/>
      <c r="F106" s="6"/>
      <c r="G106" s="2"/>
    </row>
    <row r="107" spans="2:14" ht="13.5" thickBot="1" x14ac:dyDescent="0.25"/>
    <row r="108" spans="2:14" x14ac:dyDescent="0.2">
      <c r="B108" s="42" t="s">
        <v>13</v>
      </c>
      <c r="C108" s="88"/>
      <c r="D108" s="43" t="s">
        <v>16</v>
      </c>
      <c r="E108" s="9" t="s">
        <v>110</v>
      </c>
      <c r="F108" s="44"/>
      <c r="G108" s="44"/>
      <c r="H108" s="44"/>
      <c r="I108" s="44"/>
      <c r="J108" s="44"/>
      <c r="K108" s="44"/>
      <c r="L108" s="44"/>
      <c r="M108" s="65" t="s">
        <v>128</v>
      </c>
      <c r="N108" s="90"/>
    </row>
    <row r="109" spans="2:14" ht="13.5" thickBot="1" x14ac:dyDescent="0.25">
      <c r="B109" s="71" t="s">
        <v>14</v>
      </c>
      <c r="C109" s="89"/>
      <c r="D109" s="43" t="s">
        <v>17</v>
      </c>
      <c r="E109" s="9" t="s">
        <v>127</v>
      </c>
      <c r="F109" s="44"/>
      <c r="G109" s="44"/>
      <c r="H109" s="44"/>
      <c r="I109" s="44"/>
      <c r="J109" s="44"/>
      <c r="K109" s="44"/>
      <c r="L109" s="44"/>
      <c r="M109" s="72" t="s">
        <v>129</v>
      </c>
      <c r="N109" s="91"/>
    </row>
    <row r="110" spans="2:14" x14ac:dyDescent="0.2">
      <c r="B110" s="45"/>
      <c r="C110" s="46"/>
      <c r="D110" s="46"/>
      <c r="E110" s="46"/>
      <c r="F110" s="46"/>
      <c r="G110" s="46"/>
      <c r="H110" s="40"/>
      <c r="I110" s="40"/>
      <c r="J110" s="40"/>
      <c r="K110" s="40"/>
      <c r="L110" s="40"/>
      <c r="M110" s="40"/>
      <c r="N110" s="40"/>
    </row>
    <row r="111" spans="2:14" x14ac:dyDescent="0.2">
      <c r="B111" s="47"/>
      <c r="C111" s="48" t="s">
        <v>3</v>
      </c>
      <c r="D111" s="49" t="s">
        <v>4</v>
      </c>
      <c r="E111" s="49" t="s">
        <v>5</v>
      </c>
      <c r="F111" s="49" t="s">
        <v>6</v>
      </c>
      <c r="G111" s="49">
        <v>1</v>
      </c>
      <c r="H111" s="50">
        <v>2</v>
      </c>
      <c r="I111" s="50">
        <v>3</v>
      </c>
      <c r="J111" s="50">
        <v>4</v>
      </c>
      <c r="K111" s="50">
        <v>5</v>
      </c>
      <c r="L111" s="51" t="s">
        <v>7</v>
      </c>
      <c r="M111" s="51" t="s">
        <v>8</v>
      </c>
      <c r="N111" s="51" t="s">
        <v>126</v>
      </c>
    </row>
    <row r="112" spans="2:14" x14ac:dyDescent="0.2">
      <c r="B112" s="52" t="s">
        <v>9</v>
      </c>
      <c r="C112" s="30">
        <v>101</v>
      </c>
      <c r="D112" s="27" t="s">
        <v>22</v>
      </c>
      <c r="E112" s="28"/>
      <c r="F112" s="24">
        <v>1.9</v>
      </c>
      <c r="G112" s="31"/>
      <c r="H112" s="32"/>
      <c r="I112" s="32"/>
      <c r="J112" s="32"/>
      <c r="K112" s="32"/>
      <c r="L112" s="53" t="str">
        <f>IF(COUNT(G112:K112)=0,"", IF(COUNT(G112:K112)=2,SUM(G112:K112)*1.5, IF(COUNT(G112:K112)=3,SUM(G112:K112), IF(COUNT(G112:K112)=5,SUM(G112:K112)-MIN(G112:K112)-MAX(G112:K112), ))))</f>
        <v/>
      </c>
      <c r="M112" s="51" t="str">
        <f t="shared" ref="M112:M113" si="17">IF(ISNUMBER(L112),L112*F112,"")</f>
        <v/>
      </c>
      <c r="N112" s="54" t="str">
        <f>M112</f>
        <v/>
      </c>
    </row>
    <row r="113" spans="2:14" x14ac:dyDescent="0.2">
      <c r="B113" s="55" t="s">
        <v>10</v>
      </c>
      <c r="C113" s="25"/>
      <c r="D113" s="23" t="e">
        <f>VLOOKUP($C113,DiveList!$C$3:$D$71,2,FALSE)</f>
        <v>#N/A</v>
      </c>
      <c r="E113" s="26"/>
      <c r="F113" s="24" t="e">
        <f>VLOOKUP($C113,DiveList!$C$3:$H$71,IF($E113="S",5,IF($E113="P", 4, IF($E113="T", 3,IF($E113="F",6,5)))), FALSE)</f>
        <v>#N/A</v>
      </c>
      <c r="G113" s="31"/>
      <c r="H113" s="32"/>
      <c r="I113" s="32"/>
      <c r="J113" s="33"/>
      <c r="K113" s="33"/>
      <c r="L113" s="53" t="str">
        <f t="shared" ref="L113:L117" si="18">IF(COUNT(G113:K113)=0,"", IF(COUNT(G113:K113)=2,SUM(G113:K113)*1.5, IF(COUNT(G113:K113)=3,SUM(G113:K113), IF(COUNT(G113:K113)=5,SUM(G113:K113)-MIN(G113:K113)-MAX(G113:K113), ))))</f>
        <v/>
      </c>
      <c r="M113" s="51" t="str">
        <f t="shared" si="17"/>
        <v/>
      </c>
      <c r="N113" s="54" t="str">
        <f>IF(AND(ISNUMBER(N112), ISNUMBER(M113)),N112+M113,"")</f>
        <v/>
      </c>
    </row>
    <row r="114" spans="2:14" x14ac:dyDescent="0.2">
      <c r="B114" s="55" t="s">
        <v>11</v>
      </c>
      <c r="C114" s="25"/>
      <c r="D114" s="23" t="e">
        <f>VLOOKUP($C114,DiveList!$C$3:$D$71,2,FALSE)</f>
        <v>#N/A</v>
      </c>
      <c r="E114" s="26"/>
      <c r="F114" s="24" t="e">
        <f>VLOOKUP($C114,DiveList!$C$3:$H$71,IF($E114="S",5,IF($E114="P", 4, IF($E114="T", 3,IF($E114="F",6,5)))), FALSE)</f>
        <v>#N/A</v>
      </c>
      <c r="G114" s="31"/>
      <c r="H114" s="32"/>
      <c r="I114" s="32"/>
      <c r="J114" s="33"/>
      <c r="K114" s="33"/>
      <c r="L114" s="53" t="str">
        <f t="shared" si="18"/>
        <v/>
      </c>
      <c r="M114" s="51" t="str">
        <f>IF(ISNUMBER(L114),L114*F114,"")</f>
        <v/>
      </c>
      <c r="N114" s="54" t="str">
        <f>IF(AND(ISNUMBER(N113), ISNUMBER(M114)),N113+M114,"")</f>
        <v/>
      </c>
    </row>
    <row r="115" spans="2:14" x14ac:dyDescent="0.2">
      <c r="B115" s="80" t="s">
        <v>19</v>
      </c>
      <c r="C115" s="25"/>
      <c r="D115" s="23" t="e">
        <f>VLOOKUP($C115,DiveList!$C$3:$D$71,2,FALSE)</f>
        <v>#N/A</v>
      </c>
      <c r="E115" s="26"/>
      <c r="F115" s="24" t="e">
        <f>VLOOKUP($C115,DiveList!$C$3:$H$71,IF($E115="S",5,IF($E115="P", 4, IF($E115="T", 3,IF($E115="F",6,5)))), FALSE)</f>
        <v>#N/A</v>
      </c>
      <c r="G115" s="31"/>
      <c r="H115" s="32"/>
      <c r="I115" s="32"/>
      <c r="J115" s="33"/>
      <c r="K115" s="33"/>
      <c r="L115" s="53" t="str">
        <f t="shared" si="18"/>
        <v/>
      </c>
      <c r="M115" s="51" t="str">
        <f>IF(ISNUMBER(L115),L115*F115,"")</f>
        <v/>
      </c>
      <c r="N115" s="54" t="str">
        <f>IF(AND(ISNUMBER(N114), ISNUMBER(M115)),N114+M115,"")</f>
        <v/>
      </c>
    </row>
    <row r="116" spans="2:14" ht="13.5" thickBot="1" x14ac:dyDescent="0.25">
      <c r="B116" s="80" t="s">
        <v>159</v>
      </c>
      <c r="C116" s="25"/>
      <c r="D116" s="23" t="e">
        <f>VLOOKUP($C116,DiveList!$C$3:$D$71,2,FALSE)</f>
        <v>#N/A</v>
      </c>
      <c r="E116" s="26"/>
      <c r="F116" s="24" t="e">
        <f>VLOOKUP($C116,DiveList!$C$3:$H$71,IF($E116="S",5,IF($E116="P", 4, IF($E116="T", 3,IF($E116="F",6,5)))), FALSE)</f>
        <v>#N/A</v>
      </c>
      <c r="G116" s="31"/>
      <c r="H116" s="32"/>
      <c r="I116" s="32"/>
      <c r="J116" s="33"/>
      <c r="K116" s="33"/>
      <c r="L116" s="53" t="str">
        <f t="shared" si="18"/>
        <v/>
      </c>
      <c r="M116" s="51" t="str">
        <f>IF(ISNUMBER(L116),L116*F116,"")</f>
        <v/>
      </c>
      <c r="N116" s="54" t="str">
        <f>IF(AND(ISNUMBER(N115), ISNUMBER(M116)),N115+M116,"")</f>
        <v/>
      </c>
    </row>
    <row r="117" spans="2:14" ht="14.25" thickTop="1" thickBot="1" x14ac:dyDescent="0.25">
      <c r="B117" s="56" t="s">
        <v>12</v>
      </c>
      <c r="C117" s="29"/>
      <c r="D117" s="57" t="e">
        <f>VLOOKUP($C117,DiveList!$C$3:$D$71,2,FALSE)</f>
        <v>#N/A</v>
      </c>
      <c r="E117" s="34"/>
      <c r="F117" s="58" t="e">
        <f>VLOOKUP($C117,DiveList!$C$3:$H$71,IF($E117="S",5,IF($E117="P", 4, IF($E117="T", 3,IF($E117="F",6,5)))), FALSE)</f>
        <v>#N/A</v>
      </c>
      <c r="G117" s="35"/>
      <c r="H117" s="36"/>
      <c r="I117" s="36"/>
      <c r="J117" s="36"/>
      <c r="K117" s="36"/>
      <c r="L117" s="59" t="str">
        <f t="shared" si="18"/>
        <v/>
      </c>
      <c r="M117" s="59" t="str">
        <f>IF(ISNUMBER(L117),L117*F117,"")</f>
        <v/>
      </c>
      <c r="N117" s="60" t="str">
        <f>IF(AND(ISNUMBER(N116), ISNUMBER(M117)),N116+M117,"")</f>
        <v/>
      </c>
    </row>
    <row r="118" spans="2:14" ht="14.25" thickTop="1" thickBot="1" x14ac:dyDescent="0.25">
      <c r="B118" s="61"/>
      <c r="C118" s="62"/>
      <c r="D118" s="62"/>
      <c r="E118" s="62"/>
      <c r="F118" s="63"/>
      <c r="G118" s="46"/>
      <c r="H118" s="40"/>
      <c r="I118" s="40"/>
      <c r="J118" s="40"/>
      <c r="K118" s="40"/>
      <c r="L118" s="40"/>
      <c r="M118" s="64" t="s">
        <v>30</v>
      </c>
      <c r="N118" s="74" t="str">
        <f>IF(ISNUMBER(N117),N117,N116)</f>
        <v/>
      </c>
    </row>
    <row r="119" spans="2:14" ht="13.5" thickTop="1" x14ac:dyDescent="0.2">
      <c r="B119" s="1"/>
      <c r="C119" s="5"/>
      <c r="D119" s="5"/>
      <c r="E119" s="5"/>
      <c r="F119" s="6"/>
      <c r="G119" s="2"/>
    </row>
    <row r="120" spans="2:14" ht="13.5" thickBot="1" x14ac:dyDescent="0.25"/>
    <row r="121" spans="2:14" x14ac:dyDescent="0.2">
      <c r="B121" s="42" t="s">
        <v>13</v>
      </c>
      <c r="C121" s="88"/>
      <c r="D121" s="43" t="s">
        <v>16</v>
      </c>
      <c r="E121" s="9" t="s">
        <v>110</v>
      </c>
      <c r="F121" s="44"/>
      <c r="G121" s="44"/>
      <c r="H121" s="44"/>
      <c r="I121" s="44"/>
      <c r="J121" s="44"/>
      <c r="K121" s="44"/>
      <c r="L121" s="44"/>
      <c r="M121" s="65" t="s">
        <v>128</v>
      </c>
      <c r="N121" s="90"/>
    </row>
    <row r="122" spans="2:14" ht="13.5" thickBot="1" x14ac:dyDescent="0.25">
      <c r="B122" s="71" t="s">
        <v>14</v>
      </c>
      <c r="C122" s="89"/>
      <c r="D122" s="43" t="s">
        <v>17</v>
      </c>
      <c r="E122" s="9" t="s">
        <v>127</v>
      </c>
      <c r="F122" s="44"/>
      <c r="G122" s="44"/>
      <c r="H122" s="44"/>
      <c r="I122" s="44"/>
      <c r="J122" s="44"/>
      <c r="K122" s="44"/>
      <c r="L122" s="44"/>
      <c r="M122" s="72" t="s">
        <v>129</v>
      </c>
      <c r="N122" s="91"/>
    </row>
    <row r="123" spans="2:14" x14ac:dyDescent="0.2">
      <c r="B123" s="45"/>
      <c r="C123" s="46"/>
      <c r="D123" s="46"/>
      <c r="E123" s="46"/>
      <c r="F123" s="46"/>
      <c r="G123" s="46"/>
      <c r="H123" s="40"/>
      <c r="I123" s="40"/>
      <c r="J123" s="40"/>
      <c r="K123" s="40"/>
      <c r="L123" s="40"/>
      <c r="M123" s="40"/>
      <c r="N123" s="40"/>
    </row>
    <row r="124" spans="2:14" x14ac:dyDescent="0.2">
      <c r="B124" s="47"/>
      <c r="C124" s="48" t="s">
        <v>3</v>
      </c>
      <c r="D124" s="49" t="s">
        <v>4</v>
      </c>
      <c r="E124" s="49" t="s">
        <v>5</v>
      </c>
      <c r="F124" s="49" t="s">
        <v>6</v>
      </c>
      <c r="G124" s="49">
        <v>1</v>
      </c>
      <c r="H124" s="50">
        <v>2</v>
      </c>
      <c r="I124" s="50">
        <v>3</v>
      </c>
      <c r="J124" s="50">
        <v>4</v>
      </c>
      <c r="K124" s="50">
        <v>5</v>
      </c>
      <c r="L124" s="51" t="s">
        <v>7</v>
      </c>
      <c r="M124" s="51" t="s">
        <v>8</v>
      </c>
      <c r="N124" s="51" t="s">
        <v>126</v>
      </c>
    </row>
    <row r="125" spans="2:14" x14ac:dyDescent="0.2">
      <c r="B125" s="52" t="s">
        <v>9</v>
      </c>
      <c r="C125" s="30">
        <v>101</v>
      </c>
      <c r="D125" s="27" t="s">
        <v>22</v>
      </c>
      <c r="E125" s="28"/>
      <c r="F125" s="24">
        <v>1.9</v>
      </c>
      <c r="G125" s="31"/>
      <c r="H125" s="32"/>
      <c r="I125" s="32"/>
      <c r="J125" s="32"/>
      <c r="K125" s="32"/>
      <c r="L125" s="53" t="str">
        <f>IF(COUNT(G125:K125)=0,"", IF(COUNT(G125:K125)=2,SUM(G125:K125)*1.5, IF(COUNT(G125:K125)=3,SUM(G125:K125), IF(COUNT(G125:K125)=5,SUM(G125:K125)-MIN(G125:K125)-MAX(G125:K125), ))))</f>
        <v/>
      </c>
      <c r="M125" s="51" t="str">
        <f t="shared" ref="M125:M126" si="19">IF(ISNUMBER(L125),L125*F125,"")</f>
        <v/>
      </c>
      <c r="N125" s="54" t="str">
        <f>M125</f>
        <v/>
      </c>
    </row>
    <row r="126" spans="2:14" x14ac:dyDescent="0.2">
      <c r="B126" s="55" t="s">
        <v>10</v>
      </c>
      <c r="C126" s="25"/>
      <c r="D126" s="23" t="e">
        <f>VLOOKUP($C126,DiveList!$C$3:$D$71,2,FALSE)</f>
        <v>#N/A</v>
      </c>
      <c r="E126" s="26"/>
      <c r="F126" s="24" t="e">
        <f>VLOOKUP($C126,DiveList!$C$3:$H$71,IF($E126="S",5,IF($E126="P", 4, IF($E126="T", 3,IF($E126="F",6,5)))), FALSE)</f>
        <v>#N/A</v>
      </c>
      <c r="G126" s="31"/>
      <c r="H126" s="32"/>
      <c r="I126" s="32"/>
      <c r="J126" s="33"/>
      <c r="K126" s="33"/>
      <c r="L126" s="53" t="str">
        <f t="shared" ref="L126:L130" si="20">IF(COUNT(G126:K126)=0,"", IF(COUNT(G126:K126)=2,SUM(G126:K126)*1.5, IF(COUNT(G126:K126)=3,SUM(G126:K126), IF(COUNT(G126:K126)=5,SUM(G126:K126)-MIN(G126:K126)-MAX(G126:K126), ))))</f>
        <v/>
      </c>
      <c r="M126" s="51" t="str">
        <f t="shared" si="19"/>
        <v/>
      </c>
      <c r="N126" s="54" t="str">
        <f>IF(AND(ISNUMBER(N125), ISNUMBER(M126)),N125+M126,"")</f>
        <v/>
      </c>
    </row>
    <row r="127" spans="2:14" x14ac:dyDescent="0.2">
      <c r="B127" s="55" t="s">
        <v>11</v>
      </c>
      <c r="C127" s="25"/>
      <c r="D127" s="23" t="e">
        <f>VLOOKUP($C127,DiveList!$C$3:$D$71,2,FALSE)</f>
        <v>#N/A</v>
      </c>
      <c r="E127" s="26"/>
      <c r="F127" s="24" t="e">
        <f>VLOOKUP($C127,DiveList!$C$3:$H$71,IF($E127="S",5,IF($E127="P", 4, IF($E127="T", 3,IF($E127="F",6,5)))), FALSE)</f>
        <v>#N/A</v>
      </c>
      <c r="G127" s="31"/>
      <c r="H127" s="32"/>
      <c r="I127" s="32"/>
      <c r="J127" s="33"/>
      <c r="K127" s="33"/>
      <c r="L127" s="53" t="str">
        <f t="shared" si="20"/>
        <v/>
      </c>
      <c r="M127" s="51" t="str">
        <f>IF(ISNUMBER(L127),L127*F127,"")</f>
        <v/>
      </c>
      <c r="N127" s="54" t="str">
        <f>IF(AND(ISNUMBER(N126), ISNUMBER(M127)),N126+M127,"")</f>
        <v/>
      </c>
    </row>
    <row r="128" spans="2:14" x14ac:dyDescent="0.2">
      <c r="B128" s="80" t="s">
        <v>19</v>
      </c>
      <c r="C128" s="25"/>
      <c r="D128" s="23" t="e">
        <f>VLOOKUP($C128,DiveList!$C$3:$D$71,2,FALSE)</f>
        <v>#N/A</v>
      </c>
      <c r="E128" s="26"/>
      <c r="F128" s="24" t="e">
        <f>VLOOKUP($C128,DiveList!$C$3:$H$71,IF($E128="S",5,IF($E128="P", 4, IF($E128="T", 3,IF($E128="F",6,5)))), FALSE)</f>
        <v>#N/A</v>
      </c>
      <c r="G128" s="31"/>
      <c r="H128" s="32"/>
      <c r="I128" s="32"/>
      <c r="J128" s="33"/>
      <c r="K128" s="33"/>
      <c r="L128" s="53" t="str">
        <f t="shared" si="20"/>
        <v/>
      </c>
      <c r="M128" s="51" t="str">
        <f>IF(ISNUMBER(L128),L128*F128,"")</f>
        <v/>
      </c>
      <c r="N128" s="54" t="str">
        <f>IF(AND(ISNUMBER(N127), ISNUMBER(M128)),N127+M128,"")</f>
        <v/>
      </c>
    </row>
    <row r="129" spans="2:14" ht="13.5" thickBot="1" x14ac:dyDescent="0.25">
      <c r="B129" s="80" t="s">
        <v>159</v>
      </c>
      <c r="C129" s="25"/>
      <c r="D129" s="23" t="e">
        <f>VLOOKUP($C129,DiveList!$C$3:$D$71,2,FALSE)</f>
        <v>#N/A</v>
      </c>
      <c r="E129" s="26"/>
      <c r="F129" s="24" t="e">
        <f>VLOOKUP($C129,DiveList!$C$3:$H$71,IF($E129="S",5,IF($E129="P", 4, IF($E129="T", 3,IF($E129="F",6,5)))), FALSE)</f>
        <v>#N/A</v>
      </c>
      <c r="G129" s="31"/>
      <c r="H129" s="32"/>
      <c r="I129" s="32"/>
      <c r="J129" s="33"/>
      <c r="K129" s="33"/>
      <c r="L129" s="53" t="str">
        <f t="shared" si="20"/>
        <v/>
      </c>
      <c r="M129" s="51" t="str">
        <f>IF(ISNUMBER(L129),L129*F129,"")</f>
        <v/>
      </c>
      <c r="N129" s="54" t="str">
        <f>IF(AND(ISNUMBER(N128), ISNUMBER(M129)),N128+M129,"")</f>
        <v/>
      </c>
    </row>
    <row r="130" spans="2:14" ht="14.25" thickTop="1" thickBot="1" x14ac:dyDescent="0.25">
      <c r="B130" s="56" t="s">
        <v>12</v>
      </c>
      <c r="C130" s="29"/>
      <c r="D130" s="57" t="e">
        <f>VLOOKUP($C130,DiveList!$C$3:$D$71,2,FALSE)</f>
        <v>#N/A</v>
      </c>
      <c r="E130" s="34"/>
      <c r="F130" s="58" t="e">
        <f>VLOOKUP($C130,DiveList!$C$3:$H$71,IF($E130="S",5,IF($E130="P", 4, IF($E130="T", 3,IF($E130="F",6,5)))), FALSE)</f>
        <v>#N/A</v>
      </c>
      <c r="G130" s="35"/>
      <c r="H130" s="36"/>
      <c r="I130" s="36"/>
      <c r="J130" s="36"/>
      <c r="K130" s="36"/>
      <c r="L130" s="59" t="str">
        <f t="shared" si="20"/>
        <v/>
      </c>
      <c r="M130" s="59" t="str">
        <f>IF(ISNUMBER(L130),L130*F130,"")</f>
        <v/>
      </c>
      <c r="N130" s="60" t="str">
        <f>IF(AND(ISNUMBER(N129), ISNUMBER(M130)),N129+M130,"")</f>
        <v/>
      </c>
    </row>
    <row r="131" spans="2:14" ht="14.25" thickTop="1" thickBot="1" x14ac:dyDescent="0.25">
      <c r="B131" s="61"/>
      <c r="C131" s="62"/>
      <c r="D131" s="62"/>
      <c r="E131" s="62"/>
      <c r="F131" s="63"/>
      <c r="G131" s="46"/>
      <c r="H131" s="40"/>
      <c r="I131" s="40"/>
      <c r="J131" s="40"/>
      <c r="K131" s="40"/>
      <c r="L131" s="40"/>
      <c r="M131" s="64" t="s">
        <v>30</v>
      </c>
      <c r="N131" s="74" t="str">
        <f>IF(ISNUMBER(N130),N130,N129)</f>
        <v/>
      </c>
    </row>
    <row r="132" spans="2:14" ht="13.5" thickTop="1" x14ac:dyDescent="0.2">
      <c r="B132" s="1"/>
      <c r="C132" s="5"/>
      <c r="D132" s="5"/>
      <c r="E132" s="5"/>
      <c r="F132" s="6"/>
      <c r="G132" s="2"/>
    </row>
    <row r="133" spans="2:14" ht="13.5" thickBot="1" x14ac:dyDescent="0.25"/>
    <row r="134" spans="2:14" x14ac:dyDescent="0.2">
      <c r="B134" s="42" t="s">
        <v>13</v>
      </c>
      <c r="C134" s="88"/>
      <c r="D134" s="43" t="s">
        <v>16</v>
      </c>
      <c r="E134" s="9" t="s">
        <v>110</v>
      </c>
      <c r="F134" s="44"/>
      <c r="G134" s="44"/>
      <c r="H134" s="44"/>
      <c r="I134" s="44"/>
      <c r="J134" s="44"/>
      <c r="K134" s="44"/>
      <c r="L134" s="44"/>
      <c r="M134" s="65" t="s">
        <v>128</v>
      </c>
      <c r="N134" s="90"/>
    </row>
    <row r="135" spans="2:14" ht="13.5" thickBot="1" x14ac:dyDescent="0.25">
      <c r="B135" s="71" t="s">
        <v>14</v>
      </c>
      <c r="C135" s="89"/>
      <c r="D135" s="43" t="s">
        <v>17</v>
      </c>
      <c r="E135" s="9" t="s">
        <v>127</v>
      </c>
      <c r="F135" s="44"/>
      <c r="G135" s="44"/>
      <c r="H135" s="44"/>
      <c r="I135" s="44"/>
      <c r="J135" s="44"/>
      <c r="K135" s="44"/>
      <c r="L135" s="44"/>
      <c r="M135" s="72" t="s">
        <v>129</v>
      </c>
      <c r="N135" s="91"/>
    </row>
    <row r="136" spans="2:14" x14ac:dyDescent="0.2">
      <c r="B136" s="45"/>
      <c r="C136" s="46"/>
      <c r="D136" s="46"/>
      <c r="E136" s="46"/>
      <c r="F136" s="46"/>
      <c r="G136" s="46"/>
      <c r="H136" s="40"/>
      <c r="I136" s="40"/>
      <c r="J136" s="40"/>
      <c r="K136" s="40"/>
      <c r="L136" s="40"/>
      <c r="M136" s="40"/>
      <c r="N136" s="40"/>
    </row>
    <row r="137" spans="2:14" x14ac:dyDescent="0.2">
      <c r="B137" s="47"/>
      <c r="C137" s="48" t="s">
        <v>3</v>
      </c>
      <c r="D137" s="49" t="s">
        <v>4</v>
      </c>
      <c r="E137" s="49" t="s">
        <v>5</v>
      </c>
      <c r="F137" s="49" t="s">
        <v>6</v>
      </c>
      <c r="G137" s="49">
        <v>1</v>
      </c>
      <c r="H137" s="50">
        <v>2</v>
      </c>
      <c r="I137" s="50">
        <v>3</v>
      </c>
      <c r="J137" s="50">
        <v>4</v>
      </c>
      <c r="K137" s="50">
        <v>5</v>
      </c>
      <c r="L137" s="51" t="s">
        <v>7</v>
      </c>
      <c r="M137" s="51" t="s">
        <v>8</v>
      </c>
      <c r="N137" s="51" t="s">
        <v>126</v>
      </c>
    </row>
    <row r="138" spans="2:14" x14ac:dyDescent="0.2">
      <c r="B138" s="52" t="s">
        <v>9</v>
      </c>
      <c r="C138" s="30">
        <v>101</v>
      </c>
      <c r="D138" s="27" t="s">
        <v>22</v>
      </c>
      <c r="E138" s="28"/>
      <c r="F138" s="24">
        <v>1.9</v>
      </c>
      <c r="G138" s="31"/>
      <c r="H138" s="32"/>
      <c r="I138" s="32"/>
      <c r="J138" s="32"/>
      <c r="K138" s="32"/>
      <c r="L138" s="53" t="str">
        <f>IF(COUNT(G138:K138)=0,"", IF(COUNT(G138:K138)=2,SUM(G138:K138)*1.5, IF(COUNT(G138:K138)=3,SUM(G138:K138), IF(COUNT(G138:K138)=5,SUM(G138:K138)-MIN(G138:K138)-MAX(G138:K138), ))))</f>
        <v/>
      </c>
      <c r="M138" s="51" t="str">
        <f t="shared" ref="M138:M139" si="21">IF(ISNUMBER(L138),L138*F138,"")</f>
        <v/>
      </c>
      <c r="N138" s="54" t="str">
        <f>M138</f>
        <v/>
      </c>
    </row>
    <row r="139" spans="2:14" x14ac:dyDescent="0.2">
      <c r="B139" s="55" t="s">
        <v>10</v>
      </c>
      <c r="C139" s="25"/>
      <c r="D139" s="23" t="e">
        <f>VLOOKUP($C139,DiveList!$C$3:$D$71,2,FALSE)</f>
        <v>#N/A</v>
      </c>
      <c r="E139" s="26"/>
      <c r="F139" s="24" t="e">
        <f>VLOOKUP($C139,DiveList!$C$3:$H$71,IF($E139="S",5,IF($E139="P", 4, IF($E139="T", 3,IF($E139="F",6,5)))), FALSE)</f>
        <v>#N/A</v>
      </c>
      <c r="G139" s="31"/>
      <c r="H139" s="32"/>
      <c r="I139" s="32"/>
      <c r="J139" s="33"/>
      <c r="K139" s="33"/>
      <c r="L139" s="53" t="str">
        <f t="shared" ref="L139:L143" si="22">IF(COUNT(G139:K139)=0,"", IF(COUNT(G139:K139)=2,SUM(G139:K139)*1.5, IF(COUNT(G139:K139)=3,SUM(G139:K139), IF(COUNT(G139:K139)=5,SUM(G139:K139)-MIN(G139:K139)-MAX(G139:K139), ))))</f>
        <v/>
      </c>
      <c r="M139" s="51" t="str">
        <f t="shared" si="21"/>
        <v/>
      </c>
      <c r="N139" s="54" t="str">
        <f>IF(AND(ISNUMBER(N138), ISNUMBER(M139)),N138+M139,"")</f>
        <v/>
      </c>
    </row>
    <row r="140" spans="2:14" x14ac:dyDescent="0.2">
      <c r="B140" s="55" t="s">
        <v>11</v>
      </c>
      <c r="C140" s="25"/>
      <c r="D140" s="23" t="e">
        <f>VLOOKUP($C140,DiveList!$C$3:$D$71,2,FALSE)</f>
        <v>#N/A</v>
      </c>
      <c r="E140" s="26"/>
      <c r="F140" s="24" t="e">
        <f>VLOOKUP($C140,DiveList!$C$3:$H$71,IF($E140="S",5,IF($E140="P", 4, IF($E140="T", 3,IF($E140="F",6,5)))), FALSE)</f>
        <v>#N/A</v>
      </c>
      <c r="G140" s="31"/>
      <c r="H140" s="32"/>
      <c r="I140" s="32"/>
      <c r="J140" s="33"/>
      <c r="K140" s="33"/>
      <c r="L140" s="53" t="str">
        <f t="shared" si="22"/>
        <v/>
      </c>
      <c r="M140" s="51" t="str">
        <f>IF(ISNUMBER(L140),L140*F140,"")</f>
        <v/>
      </c>
      <c r="N140" s="54" t="str">
        <f>IF(AND(ISNUMBER(N139), ISNUMBER(M140)),N139+M140,"")</f>
        <v/>
      </c>
    </row>
    <row r="141" spans="2:14" x14ac:dyDescent="0.2">
      <c r="B141" s="80" t="s">
        <v>19</v>
      </c>
      <c r="C141" s="25"/>
      <c r="D141" s="23" t="e">
        <f>VLOOKUP($C141,DiveList!$C$3:$D$71,2,FALSE)</f>
        <v>#N/A</v>
      </c>
      <c r="E141" s="26"/>
      <c r="F141" s="24" t="e">
        <f>VLOOKUP($C141,DiveList!$C$3:$H$71,IF($E141="S",5,IF($E141="P", 4, IF($E141="T", 3,IF($E141="F",6,5)))), FALSE)</f>
        <v>#N/A</v>
      </c>
      <c r="G141" s="31"/>
      <c r="H141" s="32"/>
      <c r="I141" s="32"/>
      <c r="J141" s="33"/>
      <c r="K141" s="33"/>
      <c r="L141" s="53" t="str">
        <f t="shared" si="22"/>
        <v/>
      </c>
      <c r="M141" s="51" t="str">
        <f>IF(ISNUMBER(L141),L141*F141,"")</f>
        <v/>
      </c>
      <c r="N141" s="54" t="str">
        <f>IF(AND(ISNUMBER(N140), ISNUMBER(M141)),N140+M141,"")</f>
        <v/>
      </c>
    </row>
    <row r="142" spans="2:14" ht="13.5" thickBot="1" x14ac:dyDescent="0.25">
      <c r="B142" s="80" t="s">
        <v>159</v>
      </c>
      <c r="C142" s="25"/>
      <c r="D142" s="23" t="e">
        <f>VLOOKUP($C142,DiveList!$C$3:$D$71,2,FALSE)</f>
        <v>#N/A</v>
      </c>
      <c r="E142" s="26"/>
      <c r="F142" s="24" t="e">
        <f>VLOOKUP($C142,DiveList!$C$3:$H$71,IF($E142="S",5,IF($E142="P", 4, IF($E142="T", 3,IF($E142="F",6,5)))), FALSE)</f>
        <v>#N/A</v>
      </c>
      <c r="G142" s="31"/>
      <c r="H142" s="32"/>
      <c r="I142" s="32"/>
      <c r="J142" s="33"/>
      <c r="K142" s="33"/>
      <c r="L142" s="53" t="str">
        <f t="shared" si="22"/>
        <v/>
      </c>
      <c r="M142" s="51" t="str">
        <f>IF(ISNUMBER(L142),L142*F142,"")</f>
        <v/>
      </c>
      <c r="N142" s="54" t="str">
        <f>IF(AND(ISNUMBER(N141), ISNUMBER(M142)),N141+M142,"")</f>
        <v/>
      </c>
    </row>
    <row r="143" spans="2:14" ht="14.25" thickTop="1" thickBot="1" x14ac:dyDescent="0.25">
      <c r="B143" s="56" t="s">
        <v>12</v>
      </c>
      <c r="C143" s="29"/>
      <c r="D143" s="57" t="e">
        <f>VLOOKUP($C143,DiveList!$C$3:$D$71,2,FALSE)</f>
        <v>#N/A</v>
      </c>
      <c r="E143" s="34"/>
      <c r="F143" s="58" t="e">
        <f>VLOOKUP($C143,DiveList!$C$3:$H$71,IF($E143="S",5,IF($E143="P", 4, IF($E143="T", 3,IF($E143="F",6,5)))), FALSE)</f>
        <v>#N/A</v>
      </c>
      <c r="G143" s="35"/>
      <c r="H143" s="36"/>
      <c r="I143" s="36"/>
      <c r="J143" s="36"/>
      <c r="K143" s="36"/>
      <c r="L143" s="59" t="str">
        <f t="shared" si="22"/>
        <v/>
      </c>
      <c r="M143" s="59" t="str">
        <f>IF(ISNUMBER(L143),L143*F143,"")</f>
        <v/>
      </c>
      <c r="N143" s="60" t="str">
        <f>IF(AND(ISNUMBER(N142), ISNUMBER(M143)),N142+M143,"")</f>
        <v/>
      </c>
    </row>
    <row r="144" spans="2:14" ht="14.25" thickTop="1" thickBot="1" x14ac:dyDescent="0.25">
      <c r="B144" s="61"/>
      <c r="C144" s="62"/>
      <c r="D144" s="62"/>
      <c r="E144" s="62"/>
      <c r="F144" s="63"/>
      <c r="G144" s="46"/>
      <c r="H144" s="40"/>
      <c r="I144" s="40"/>
      <c r="J144" s="40"/>
      <c r="K144" s="40"/>
      <c r="L144" s="40"/>
      <c r="M144" s="64" t="s">
        <v>30</v>
      </c>
      <c r="N144" s="74" t="str">
        <f>IF(ISNUMBER(N143),N143,N142)</f>
        <v/>
      </c>
    </row>
    <row r="145" spans="2:7" ht="13.5" thickTop="1" x14ac:dyDescent="0.2">
      <c r="B145" s="1"/>
      <c r="C145" s="5"/>
      <c r="D145" s="5"/>
      <c r="E145" s="5"/>
      <c r="F145" s="6"/>
      <c r="G145" s="2"/>
    </row>
  </sheetData>
  <sheetProtection sheet="1" objects="1" scenarios="1"/>
  <mergeCells count="23">
    <mergeCell ref="C56:C57"/>
    <mergeCell ref="N56:N57"/>
    <mergeCell ref="M2:N2"/>
    <mergeCell ref="C4:C5"/>
    <mergeCell ref="N4:N5"/>
    <mergeCell ref="C17:C18"/>
    <mergeCell ref="N17:N18"/>
    <mergeCell ref="C30:C31"/>
    <mergeCell ref="N30:N31"/>
    <mergeCell ref="C43:C44"/>
    <mergeCell ref="N43:N44"/>
    <mergeCell ref="C69:C70"/>
    <mergeCell ref="N69:N70"/>
    <mergeCell ref="C82:C83"/>
    <mergeCell ref="N82:N83"/>
    <mergeCell ref="C95:C96"/>
    <mergeCell ref="N95:N96"/>
    <mergeCell ref="C108:C109"/>
    <mergeCell ref="N108:N109"/>
    <mergeCell ref="C121:C122"/>
    <mergeCell ref="N121:N122"/>
    <mergeCell ref="C134:C135"/>
    <mergeCell ref="N134:N135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455D830-1DCC-45B9-8870-C9B7FD8341E0}">
          <x14:formula1>
            <xm:f>DiveList!$E$2:$H$2</xm:f>
          </x14:formula1>
          <xm:sqref>E8:E13 E21:E26 E34:E39 E47:E52 E60:E65 E73:E78 E86:E91 E99:E104 E112:E117 E125:E130 E138:E143</xm:sqref>
        </x14:dataValidation>
        <x14:dataValidation type="list" allowBlank="1" showInputMessage="1" showErrorMessage="1" xr:uid="{F1FC136B-178B-4F8D-834B-A1153BE1ABFA}">
          <x14:formula1>
            <xm:f>DiveList!$C$3:$C$51</xm:f>
          </x14:formula1>
          <xm:sqref>C9:C12 C22:C25 C35:C38 C48:C51 C61:C64 C74:C77 C87:C90 C100:C103 C113:C116 C126:C129 C139:C142</xm:sqref>
        </x14:dataValidation>
        <x14:dataValidation type="list" allowBlank="1" showInputMessage="1" showErrorMessage="1" xr:uid="{D13E0097-12C5-468F-93D0-0F6B7F1FF1CB}">
          <x14:formula1>
            <xm:f>DiveList!$C:$C</xm:f>
          </x14:formula1>
          <xm:sqref>C13 C26 C39 C52 C65 C78 C91 C104 C117 C130 C143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6305C-6573-44D8-B30E-F7A32ADAA160}">
  <sheetPr>
    <tabColor rgb="FFFF9FDF"/>
    <pageSetUpPr fitToPage="1"/>
  </sheetPr>
  <dimension ref="B1:P145"/>
  <sheetViews>
    <sheetView workbookViewId="0">
      <pane ySplit="2" topLeftCell="A3" activePane="bottomLeft" state="frozen"/>
      <selection pane="bottomLeft" activeCell="C3" sqref="C3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162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3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x14ac:dyDescent="0.2">
      <c r="B11" s="80" t="s">
        <v>19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thickBot="1" x14ac:dyDescent="0.25">
      <c r="B12" s="80" t="s">
        <v>159</v>
      </c>
      <c r="C12" s="25"/>
      <c r="D12" s="23" t="e">
        <f>VLOOKUP($C12,DiveList!$C$3:$D$71,2,FALSE)</f>
        <v>#N/A</v>
      </c>
      <c r="E12" s="26"/>
      <c r="F12" s="24" t="e">
        <f>VLOOKUP($C12,DiveList!$C$3:$H$71,IF($E12="S",5,IF($E12="P", 4, IF($E12="T", 3,IF($E12="F",6,5)))), FALSE)</f>
        <v>#N/A</v>
      </c>
      <c r="G12" s="31"/>
      <c r="H12" s="32"/>
      <c r="I12" s="32"/>
      <c r="J12" s="33"/>
      <c r="K12" s="33"/>
      <c r="L12" s="53" t="str">
        <f t="shared" si="1"/>
        <v/>
      </c>
      <c r="M12" s="51" t="str">
        <f>IF(ISNUMBER(L12),L12*F12,"")</f>
        <v/>
      </c>
      <c r="N12" s="54" t="str">
        <f>IF(AND(ISNUMBER(N11), ISNUMBER(M12)),N11+M12,"")</f>
        <v/>
      </c>
    </row>
    <row r="13" spans="2:16" ht="14.25" customHeight="1" thickTop="1" thickBot="1" x14ac:dyDescent="0.25">
      <c r="B13" s="56" t="s">
        <v>12</v>
      </c>
      <c r="C13" s="29"/>
      <c r="D13" s="57" t="e">
        <f>VLOOKUP($C13,DiveList!$C$3:$D$71,2,FALSE)</f>
        <v>#N/A</v>
      </c>
      <c r="E13" s="34"/>
      <c r="F13" s="58" t="e">
        <f>VLOOKUP($C13,DiveList!$C$3:$H$71,IF($E13="S",5,IF($E13="P", 4, IF($E13="T", 3,IF($E13="F",6,5)))), FALSE)</f>
        <v>#N/A</v>
      </c>
      <c r="G13" s="35"/>
      <c r="H13" s="36"/>
      <c r="I13" s="36"/>
      <c r="J13" s="36"/>
      <c r="K13" s="36"/>
      <c r="L13" s="59" t="str">
        <f t="shared" si="1"/>
        <v/>
      </c>
      <c r="M13" s="59" t="str">
        <f>IF(ISNUMBER(L13),L13*F13,"")</f>
        <v/>
      </c>
      <c r="N13" s="60" t="str">
        <f>IF(AND(ISNUMBER(N12), ISNUMBER(M13)),N12+M13,"")</f>
        <v/>
      </c>
    </row>
    <row r="14" spans="2:16" ht="20.25" customHeight="1" thickTop="1" thickBot="1" x14ac:dyDescent="0.25">
      <c r="B14" s="61"/>
      <c r="C14" s="62"/>
      <c r="D14" s="62"/>
      <c r="E14" s="62"/>
      <c r="F14" s="63"/>
      <c r="G14" s="46"/>
      <c r="H14" s="40"/>
      <c r="I14" s="40"/>
      <c r="J14" s="40"/>
      <c r="K14" s="40"/>
      <c r="L14" s="40"/>
      <c r="M14" s="64" t="s">
        <v>30</v>
      </c>
      <c r="N14" s="74" t="str">
        <f>IF(ISNUMBER(N13),N13,N12)</f>
        <v/>
      </c>
    </row>
    <row r="15" spans="2:16" ht="16.5" customHeight="1" thickTop="1" x14ac:dyDescent="0.2">
      <c r="B15" s="1"/>
      <c r="C15" s="5"/>
      <c r="D15" s="5"/>
      <c r="E15" s="5"/>
      <c r="F15" s="6"/>
      <c r="G15" s="2"/>
    </row>
    <row r="16" spans="2:16" ht="13.5" thickBot="1" x14ac:dyDescent="0.25"/>
    <row r="17" spans="2:14" x14ac:dyDescent="0.2">
      <c r="B17" s="42" t="s">
        <v>13</v>
      </c>
      <c r="C17" s="88"/>
      <c r="D17" s="43" t="s">
        <v>16</v>
      </c>
      <c r="E17" s="9" t="s">
        <v>110</v>
      </c>
      <c r="F17" s="44"/>
      <c r="G17" s="44"/>
      <c r="H17" s="44"/>
      <c r="I17" s="44"/>
      <c r="J17" s="44"/>
      <c r="K17" s="44"/>
      <c r="L17" s="44"/>
      <c r="M17" s="65" t="s">
        <v>128</v>
      </c>
      <c r="N17" s="90"/>
    </row>
    <row r="18" spans="2:14" ht="13.5" thickBot="1" x14ac:dyDescent="0.25">
      <c r="B18" s="71" t="s">
        <v>14</v>
      </c>
      <c r="C18" s="89"/>
      <c r="D18" s="43" t="s">
        <v>17</v>
      </c>
      <c r="E18" s="9" t="s">
        <v>127</v>
      </c>
      <c r="F18" s="44"/>
      <c r="G18" s="44"/>
      <c r="H18" s="44"/>
      <c r="I18" s="44"/>
      <c r="J18" s="44"/>
      <c r="K18" s="44"/>
      <c r="L18" s="44"/>
      <c r="M18" s="72" t="s">
        <v>129</v>
      </c>
      <c r="N18" s="91"/>
    </row>
    <row r="19" spans="2:14" x14ac:dyDescent="0.2">
      <c r="B19" s="45"/>
      <c r="C19" s="46"/>
      <c r="D19" s="46"/>
      <c r="E19" s="46"/>
      <c r="F19" s="46"/>
      <c r="G19" s="46"/>
      <c r="H19" s="40"/>
      <c r="I19" s="40"/>
      <c r="J19" s="40"/>
      <c r="K19" s="40"/>
      <c r="L19" s="40"/>
      <c r="M19" s="40"/>
      <c r="N19" s="40"/>
    </row>
    <row r="20" spans="2:14" x14ac:dyDescent="0.2">
      <c r="B20" s="47"/>
      <c r="C20" s="48" t="s">
        <v>3</v>
      </c>
      <c r="D20" s="49" t="s">
        <v>4</v>
      </c>
      <c r="E20" s="49" t="s">
        <v>5</v>
      </c>
      <c r="F20" s="49" t="s">
        <v>6</v>
      </c>
      <c r="G20" s="49">
        <v>1</v>
      </c>
      <c r="H20" s="50">
        <v>2</v>
      </c>
      <c r="I20" s="50">
        <v>3</v>
      </c>
      <c r="J20" s="50">
        <v>4</v>
      </c>
      <c r="K20" s="50">
        <v>5</v>
      </c>
      <c r="L20" s="51" t="s">
        <v>7</v>
      </c>
      <c r="M20" s="51" t="s">
        <v>8</v>
      </c>
      <c r="N20" s="51" t="s">
        <v>126</v>
      </c>
    </row>
    <row r="21" spans="2:14" x14ac:dyDescent="0.2">
      <c r="B21" s="52" t="s">
        <v>9</v>
      </c>
      <c r="C21" s="30">
        <v>101</v>
      </c>
      <c r="D21" s="27" t="s">
        <v>22</v>
      </c>
      <c r="E21" s="28"/>
      <c r="F21" s="24">
        <v>1.9</v>
      </c>
      <c r="G21" s="31"/>
      <c r="H21" s="32"/>
      <c r="I21" s="32"/>
      <c r="J21" s="32"/>
      <c r="K21" s="32"/>
      <c r="L21" s="53" t="str">
        <f>IF(COUNT(G21:K21)=0,"", IF(COUNT(G21:K21)=2,SUM(G21:K21)*1.5, IF(COUNT(G21:K21)=3,SUM(G21:K21), IF(COUNT(G21:K21)=5,SUM(G21:K21)-MIN(G21:K21)-MAX(G21:K21), ))))</f>
        <v/>
      </c>
      <c r="M21" s="51" t="str">
        <f t="shared" ref="M21:M22" si="2">IF(ISNUMBER(L21),L21*F21,"")</f>
        <v/>
      </c>
      <c r="N21" s="54" t="str">
        <f>M21</f>
        <v/>
      </c>
    </row>
    <row r="22" spans="2:14" x14ac:dyDescent="0.2">
      <c r="B22" s="55" t="s">
        <v>10</v>
      </c>
      <c r="C22" s="25"/>
      <c r="D22" s="23" t="e">
        <f>VLOOKUP($C22,DiveList!$C$3:$D$71,2,FALSE)</f>
        <v>#N/A</v>
      </c>
      <c r="E22" s="26"/>
      <c r="F22" s="24" t="e">
        <f>VLOOKUP($C22,DiveList!$C$3:$H$71,IF($E22="S",5,IF($E22="P", 4, IF($E22="T", 3,IF($E22="F",6,5)))), FALSE)</f>
        <v>#N/A</v>
      </c>
      <c r="G22" s="31"/>
      <c r="H22" s="32"/>
      <c r="I22" s="32"/>
      <c r="J22" s="33"/>
      <c r="K22" s="33"/>
      <c r="L22" s="53" t="str">
        <f t="shared" ref="L22:L26" si="3">IF(COUNT(G22:K22)=0,"", IF(COUNT(G22:K22)=2,SUM(G22:K22)*1.5, IF(COUNT(G22:K22)=3,SUM(G22:K22), IF(COUNT(G22:K22)=5,SUM(G22:K22)-MIN(G22:K22)-MAX(G22:K22), ))))</f>
        <v/>
      </c>
      <c r="M22" s="51" t="str">
        <f t="shared" si="2"/>
        <v/>
      </c>
      <c r="N22" s="54" t="str">
        <f>IF(AND(ISNUMBER(N21), ISNUMBER(M22)),N21+M22,"")</f>
        <v/>
      </c>
    </row>
    <row r="23" spans="2:14" x14ac:dyDescent="0.2">
      <c r="B23" s="55" t="s">
        <v>11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1"/>
      <c r="H23" s="32"/>
      <c r="I23" s="32"/>
      <c r="J23" s="33"/>
      <c r="K23" s="33"/>
      <c r="L23" s="53" t="str">
        <f t="shared" si="3"/>
        <v/>
      </c>
      <c r="M23" s="51" t="str">
        <f>IF(ISNUMBER(L23),L23*F23,"")</f>
        <v/>
      </c>
      <c r="N23" s="54" t="str">
        <f>IF(AND(ISNUMBER(N22), ISNUMBER(M23)),N22+M23,"")</f>
        <v/>
      </c>
    </row>
    <row r="24" spans="2:14" x14ac:dyDescent="0.2">
      <c r="B24" s="80" t="s">
        <v>19</v>
      </c>
      <c r="C24" s="25"/>
      <c r="D24" s="23" t="e">
        <f>VLOOKUP($C24,DiveList!$C$3:$D$71,2,FALSE)</f>
        <v>#N/A</v>
      </c>
      <c r="E24" s="26"/>
      <c r="F24" s="24" t="e">
        <f>VLOOKUP($C24,DiveList!$C$3:$H$71,IF($E24="S",5,IF($E24="P", 4, IF($E24="T", 3,IF($E24="F",6,5)))), FALSE)</f>
        <v>#N/A</v>
      </c>
      <c r="G24" s="31"/>
      <c r="H24" s="32"/>
      <c r="I24" s="32"/>
      <c r="J24" s="33"/>
      <c r="K24" s="33"/>
      <c r="L24" s="53" t="str">
        <f t="shared" si="3"/>
        <v/>
      </c>
      <c r="M24" s="51" t="str">
        <f>IF(ISNUMBER(L24),L24*F24,"")</f>
        <v/>
      </c>
      <c r="N24" s="54" t="str">
        <f>IF(AND(ISNUMBER(N23), ISNUMBER(M24)),N23+M24,"")</f>
        <v/>
      </c>
    </row>
    <row r="25" spans="2:14" ht="13.5" thickBot="1" x14ac:dyDescent="0.25">
      <c r="B25" s="80" t="s">
        <v>159</v>
      </c>
      <c r="C25" s="25"/>
      <c r="D25" s="23" t="e">
        <f>VLOOKUP($C25,DiveList!$C$3:$D$71,2,FALSE)</f>
        <v>#N/A</v>
      </c>
      <c r="E25" s="26"/>
      <c r="F25" s="24" t="e">
        <f>VLOOKUP($C25,DiveList!$C$3:$H$71,IF($E25="S",5,IF($E25="P", 4, IF($E25="T", 3,IF($E25="F",6,5)))), FALSE)</f>
        <v>#N/A</v>
      </c>
      <c r="G25" s="31"/>
      <c r="H25" s="32"/>
      <c r="I25" s="32"/>
      <c r="J25" s="33"/>
      <c r="K25" s="33"/>
      <c r="L25" s="53" t="str">
        <f t="shared" si="3"/>
        <v/>
      </c>
      <c r="M25" s="51" t="str">
        <f>IF(ISNUMBER(L25),L25*F25,"")</f>
        <v/>
      </c>
      <c r="N25" s="54" t="str">
        <f>IF(AND(ISNUMBER(N24), ISNUMBER(M25)),N24+M25,"")</f>
        <v/>
      </c>
    </row>
    <row r="26" spans="2:14" ht="14.25" thickTop="1" thickBot="1" x14ac:dyDescent="0.25">
      <c r="B26" s="56" t="s">
        <v>12</v>
      </c>
      <c r="C26" s="29"/>
      <c r="D26" s="57" t="e">
        <f>VLOOKUP($C26,DiveList!$C$3:$D$71,2,FALSE)</f>
        <v>#N/A</v>
      </c>
      <c r="E26" s="34"/>
      <c r="F26" s="58" t="e">
        <f>VLOOKUP($C26,DiveList!$C$3:$H$71,IF($E26="S",5,IF($E26="P", 4, IF($E26="T", 3,IF($E26="F",6,5)))), FALSE)</f>
        <v>#N/A</v>
      </c>
      <c r="G26" s="35"/>
      <c r="H26" s="36"/>
      <c r="I26" s="36"/>
      <c r="J26" s="36"/>
      <c r="K26" s="36"/>
      <c r="L26" s="59" t="str">
        <f t="shared" si="3"/>
        <v/>
      </c>
      <c r="M26" s="59" t="str">
        <f>IF(ISNUMBER(L26),L26*F26,"")</f>
        <v/>
      </c>
      <c r="N26" s="60" t="str">
        <f>IF(AND(ISNUMBER(N25), ISNUMBER(M26)),N25+M26,"")</f>
        <v/>
      </c>
    </row>
    <row r="27" spans="2:14" ht="14.25" thickTop="1" thickBot="1" x14ac:dyDescent="0.25">
      <c r="B27" s="61"/>
      <c r="C27" s="62"/>
      <c r="D27" s="62"/>
      <c r="E27" s="62"/>
      <c r="F27" s="63"/>
      <c r="G27" s="46"/>
      <c r="H27" s="40"/>
      <c r="I27" s="40"/>
      <c r="J27" s="40"/>
      <c r="K27" s="40"/>
      <c r="L27" s="40"/>
      <c r="M27" s="64" t="s">
        <v>30</v>
      </c>
      <c r="N27" s="74" t="str">
        <f>IF(ISNUMBER(N26),N26,N25)</f>
        <v/>
      </c>
    </row>
    <row r="28" spans="2:14" ht="13.5" thickTop="1" x14ac:dyDescent="0.2">
      <c r="B28" s="1"/>
      <c r="C28" s="5"/>
      <c r="D28" s="5"/>
      <c r="E28" s="5"/>
      <c r="F28" s="6"/>
      <c r="G28" s="2"/>
    </row>
    <row r="29" spans="2:14" ht="13.5" thickBot="1" x14ac:dyDescent="0.25"/>
    <row r="30" spans="2:14" x14ac:dyDescent="0.2">
      <c r="B30" s="42" t="s">
        <v>13</v>
      </c>
      <c r="C30" s="88"/>
      <c r="D30" s="43" t="s">
        <v>16</v>
      </c>
      <c r="E30" s="9" t="s">
        <v>110</v>
      </c>
      <c r="F30" s="44"/>
      <c r="G30" s="44"/>
      <c r="H30" s="44"/>
      <c r="I30" s="44"/>
      <c r="J30" s="44"/>
      <c r="K30" s="44"/>
      <c r="L30" s="44"/>
      <c r="M30" s="65" t="s">
        <v>128</v>
      </c>
      <c r="N30" s="90"/>
    </row>
    <row r="31" spans="2:14" ht="13.5" thickBot="1" x14ac:dyDescent="0.25">
      <c r="B31" s="71" t="s">
        <v>14</v>
      </c>
      <c r="C31" s="89"/>
      <c r="D31" s="43" t="s">
        <v>17</v>
      </c>
      <c r="E31" s="9" t="s">
        <v>127</v>
      </c>
      <c r="F31" s="44"/>
      <c r="G31" s="44"/>
      <c r="H31" s="44"/>
      <c r="I31" s="44"/>
      <c r="J31" s="44"/>
      <c r="K31" s="44"/>
      <c r="L31" s="44"/>
      <c r="M31" s="72" t="s">
        <v>129</v>
      </c>
      <c r="N31" s="91"/>
    </row>
    <row r="32" spans="2:14" x14ac:dyDescent="0.2">
      <c r="B32" s="45"/>
      <c r="C32" s="46"/>
      <c r="D32" s="46"/>
      <c r="E32" s="46"/>
      <c r="F32" s="46"/>
      <c r="G32" s="46"/>
      <c r="H32" s="40"/>
      <c r="I32" s="40"/>
      <c r="J32" s="40"/>
      <c r="K32" s="40"/>
      <c r="L32" s="40"/>
      <c r="M32" s="40"/>
      <c r="N32" s="40"/>
    </row>
    <row r="33" spans="2:14" x14ac:dyDescent="0.2">
      <c r="B33" s="47"/>
      <c r="C33" s="48" t="s">
        <v>3</v>
      </c>
      <c r="D33" s="49" t="s">
        <v>4</v>
      </c>
      <c r="E33" s="49" t="s">
        <v>5</v>
      </c>
      <c r="F33" s="49" t="s">
        <v>6</v>
      </c>
      <c r="G33" s="49">
        <v>1</v>
      </c>
      <c r="H33" s="50">
        <v>2</v>
      </c>
      <c r="I33" s="50">
        <v>3</v>
      </c>
      <c r="J33" s="50">
        <v>4</v>
      </c>
      <c r="K33" s="50">
        <v>5</v>
      </c>
      <c r="L33" s="51" t="s">
        <v>7</v>
      </c>
      <c r="M33" s="51" t="s">
        <v>8</v>
      </c>
      <c r="N33" s="51" t="s">
        <v>126</v>
      </c>
    </row>
    <row r="34" spans="2:14" x14ac:dyDescent="0.2">
      <c r="B34" s="52" t="s">
        <v>9</v>
      </c>
      <c r="C34" s="30">
        <v>101</v>
      </c>
      <c r="D34" s="27" t="s">
        <v>22</v>
      </c>
      <c r="E34" s="28"/>
      <c r="F34" s="24">
        <v>1.9</v>
      </c>
      <c r="G34" s="31"/>
      <c r="H34" s="32"/>
      <c r="I34" s="32"/>
      <c r="J34" s="32"/>
      <c r="K34" s="32"/>
      <c r="L34" s="53" t="str">
        <f>IF(COUNT(G34:K34)=0,"", IF(COUNT(G34:K34)=2,SUM(G34:K34)*1.5, IF(COUNT(G34:K34)=3,SUM(G34:K34), IF(COUNT(G34:K34)=5,SUM(G34:K34)-MIN(G34:K34)-MAX(G34:K34), ))))</f>
        <v/>
      </c>
      <c r="M34" s="51" t="str">
        <f t="shared" ref="M34:M35" si="4">IF(ISNUMBER(L34),L34*F34,"")</f>
        <v/>
      </c>
      <c r="N34" s="54" t="str">
        <f>M34</f>
        <v/>
      </c>
    </row>
    <row r="35" spans="2:14" x14ac:dyDescent="0.2">
      <c r="B35" s="55" t="s">
        <v>10</v>
      </c>
      <c r="C35" s="25"/>
      <c r="D35" s="23" t="e">
        <f>VLOOKUP($C35,DiveList!$C$3:$D$71,2,FALSE)</f>
        <v>#N/A</v>
      </c>
      <c r="E35" s="26"/>
      <c r="F35" s="24" t="e">
        <f>VLOOKUP($C35,DiveList!$C$3:$H$71,IF($E35="S",5,IF($E35="P", 4, IF($E35="T", 3,IF($E35="F",6,5)))), FALSE)</f>
        <v>#N/A</v>
      </c>
      <c r="G35" s="31"/>
      <c r="H35" s="32"/>
      <c r="I35" s="32"/>
      <c r="J35" s="33"/>
      <c r="K35" s="33"/>
      <c r="L35" s="53" t="str">
        <f t="shared" ref="L35:L39" si="5">IF(COUNT(G35:K35)=0,"", IF(COUNT(G35:K35)=2,SUM(G35:K35)*1.5, IF(COUNT(G35:K35)=3,SUM(G35:K35), IF(COUNT(G35:K35)=5,SUM(G35:K35)-MIN(G35:K35)-MAX(G35:K35), ))))</f>
        <v/>
      </c>
      <c r="M35" s="51" t="str">
        <f t="shared" si="4"/>
        <v/>
      </c>
      <c r="N35" s="54" t="str">
        <f>IF(AND(ISNUMBER(N34), ISNUMBER(M35)),N34+M35,"")</f>
        <v/>
      </c>
    </row>
    <row r="36" spans="2:14" x14ac:dyDescent="0.2">
      <c r="B36" s="55" t="s">
        <v>11</v>
      </c>
      <c r="C36" s="25"/>
      <c r="D36" s="23" t="e">
        <f>VLOOKUP($C36,DiveList!$C$3:$D$71,2,FALSE)</f>
        <v>#N/A</v>
      </c>
      <c r="E36" s="26"/>
      <c r="F36" s="24" t="e">
        <f>VLOOKUP($C36,DiveList!$C$3:$H$71,IF($E36="S",5,IF($E36="P", 4, IF($E36="T", 3,IF($E36="F",6,5)))), FALSE)</f>
        <v>#N/A</v>
      </c>
      <c r="G36" s="31"/>
      <c r="H36" s="32"/>
      <c r="I36" s="32"/>
      <c r="J36" s="33"/>
      <c r="K36" s="33"/>
      <c r="L36" s="53" t="str">
        <f t="shared" si="5"/>
        <v/>
      </c>
      <c r="M36" s="51" t="str">
        <f>IF(ISNUMBER(L36),L36*F36,"")</f>
        <v/>
      </c>
      <c r="N36" s="54" t="str">
        <f>IF(AND(ISNUMBER(N35), ISNUMBER(M36)),N35+M36,"")</f>
        <v/>
      </c>
    </row>
    <row r="37" spans="2:14" x14ac:dyDescent="0.2">
      <c r="B37" s="80" t="s">
        <v>19</v>
      </c>
      <c r="C37" s="25"/>
      <c r="D37" s="23" t="e">
        <f>VLOOKUP($C37,DiveList!$C$3:$D$71,2,FALSE)</f>
        <v>#N/A</v>
      </c>
      <c r="E37" s="26"/>
      <c r="F37" s="24" t="e">
        <f>VLOOKUP($C37,DiveList!$C$3:$H$71,IF($E37="S",5,IF($E37="P", 4, IF($E37="T", 3,IF($E37="F",6,5)))), FALSE)</f>
        <v>#N/A</v>
      </c>
      <c r="G37" s="31"/>
      <c r="H37" s="32"/>
      <c r="I37" s="32"/>
      <c r="J37" s="33"/>
      <c r="K37" s="33"/>
      <c r="L37" s="53" t="str">
        <f t="shared" si="5"/>
        <v/>
      </c>
      <c r="M37" s="51" t="str">
        <f>IF(ISNUMBER(L37),L37*F37,"")</f>
        <v/>
      </c>
      <c r="N37" s="54" t="str">
        <f>IF(AND(ISNUMBER(N36), ISNUMBER(M37)),N36+M37,"")</f>
        <v/>
      </c>
    </row>
    <row r="38" spans="2:14" ht="13.5" thickBot="1" x14ac:dyDescent="0.25">
      <c r="B38" s="80" t="s">
        <v>159</v>
      </c>
      <c r="C38" s="25"/>
      <c r="D38" s="23" t="e">
        <f>VLOOKUP($C38,DiveList!$C$3:$D$71,2,FALSE)</f>
        <v>#N/A</v>
      </c>
      <c r="E38" s="26"/>
      <c r="F38" s="24" t="e">
        <f>VLOOKUP($C38,DiveList!$C$3:$H$71,IF($E38="S",5,IF($E38="P", 4, IF($E38="T", 3,IF($E38="F",6,5)))), FALSE)</f>
        <v>#N/A</v>
      </c>
      <c r="G38" s="31"/>
      <c r="H38" s="32"/>
      <c r="I38" s="32"/>
      <c r="J38" s="33"/>
      <c r="K38" s="33"/>
      <c r="L38" s="53" t="str">
        <f t="shared" si="5"/>
        <v/>
      </c>
      <c r="M38" s="51" t="str">
        <f>IF(ISNUMBER(L38),L38*F38,"")</f>
        <v/>
      </c>
      <c r="N38" s="54" t="str">
        <f>IF(AND(ISNUMBER(N37), ISNUMBER(M38)),N37+M38,"")</f>
        <v/>
      </c>
    </row>
    <row r="39" spans="2:14" ht="14.25" thickTop="1" thickBot="1" x14ac:dyDescent="0.25">
      <c r="B39" s="56" t="s">
        <v>12</v>
      </c>
      <c r="C39" s="29"/>
      <c r="D39" s="57" t="e">
        <f>VLOOKUP($C39,DiveList!$C$3:$D$71,2,FALSE)</f>
        <v>#N/A</v>
      </c>
      <c r="E39" s="34"/>
      <c r="F39" s="58" t="e">
        <f>VLOOKUP($C39,DiveList!$C$3:$H$71,IF($E39="S",5,IF($E39="P", 4, IF($E39="T", 3,IF($E39="F",6,5)))), FALSE)</f>
        <v>#N/A</v>
      </c>
      <c r="G39" s="35"/>
      <c r="H39" s="36"/>
      <c r="I39" s="36"/>
      <c r="J39" s="36"/>
      <c r="K39" s="36"/>
      <c r="L39" s="59" t="str">
        <f t="shared" si="5"/>
        <v/>
      </c>
      <c r="M39" s="59" t="str">
        <f>IF(ISNUMBER(L39),L39*F39,"")</f>
        <v/>
      </c>
      <c r="N39" s="60" t="str">
        <f>IF(AND(ISNUMBER(N38), ISNUMBER(M39)),N38+M39,"")</f>
        <v/>
      </c>
    </row>
    <row r="40" spans="2:14" ht="14.25" thickTop="1" thickBot="1" x14ac:dyDescent="0.25">
      <c r="B40" s="61"/>
      <c r="C40" s="62"/>
      <c r="D40" s="62"/>
      <c r="E40" s="62"/>
      <c r="F40" s="63"/>
      <c r="G40" s="46"/>
      <c r="H40" s="40"/>
      <c r="I40" s="40"/>
      <c r="J40" s="40"/>
      <c r="K40" s="40"/>
      <c r="L40" s="40"/>
      <c r="M40" s="64" t="s">
        <v>30</v>
      </c>
      <c r="N40" s="74" t="str">
        <f>IF(ISNUMBER(N39),N39,N38)</f>
        <v/>
      </c>
    </row>
    <row r="41" spans="2:14" ht="13.5" thickTop="1" x14ac:dyDescent="0.2">
      <c r="B41" s="1"/>
      <c r="C41" s="5"/>
      <c r="D41" s="5"/>
      <c r="E41" s="5"/>
      <c r="F41" s="6"/>
      <c r="G41" s="2"/>
    </row>
    <row r="42" spans="2:14" ht="13.5" thickBot="1" x14ac:dyDescent="0.25"/>
    <row r="43" spans="2:14" x14ac:dyDescent="0.2">
      <c r="B43" s="42" t="s">
        <v>13</v>
      </c>
      <c r="C43" s="88"/>
      <c r="D43" s="43" t="s">
        <v>16</v>
      </c>
      <c r="E43" s="9" t="s">
        <v>110</v>
      </c>
      <c r="F43" s="44"/>
      <c r="G43" s="44"/>
      <c r="H43" s="44"/>
      <c r="I43" s="44"/>
      <c r="J43" s="44"/>
      <c r="K43" s="44"/>
      <c r="L43" s="44"/>
      <c r="M43" s="65" t="s">
        <v>128</v>
      </c>
      <c r="N43" s="90"/>
    </row>
    <row r="44" spans="2:14" ht="13.5" thickBot="1" x14ac:dyDescent="0.25">
      <c r="B44" s="71" t="s">
        <v>14</v>
      </c>
      <c r="C44" s="89"/>
      <c r="D44" s="43" t="s">
        <v>17</v>
      </c>
      <c r="E44" s="9" t="s">
        <v>127</v>
      </c>
      <c r="F44" s="44"/>
      <c r="G44" s="44"/>
      <c r="H44" s="44"/>
      <c r="I44" s="44"/>
      <c r="J44" s="44"/>
      <c r="K44" s="44"/>
      <c r="L44" s="44"/>
      <c r="M44" s="72" t="s">
        <v>129</v>
      </c>
      <c r="N44" s="91"/>
    </row>
    <row r="45" spans="2:14" x14ac:dyDescent="0.2">
      <c r="B45" s="45"/>
      <c r="C45" s="46"/>
      <c r="D45" s="46"/>
      <c r="E45" s="46"/>
      <c r="F45" s="46"/>
      <c r="G45" s="46"/>
      <c r="H45" s="40"/>
      <c r="I45" s="40"/>
      <c r="J45" s="40"/>
      <c r="K45" s="40"/>
      <c r="L45" s="40"/>
      <c r="M45" s="40"/>
      <c r="N45" s="40"/>
    </row>
    <row r="46" spans="2:14" x14ac:dyDescent="0.2">
      <c r="B46" s="47"/>
      <c r="C46" s="48" t="s">
        <v>3</v>
      </c>
      <c r="D46" s="49" t="s">
        <v>4</v>
      </c>
      <c r="E46" s="49" t="s">
        <v>5</v>
      </c>
      <c r="F46" s="49" t="s">
        <v>6</v>
      </c>
      <c r="G46" s="49">
        <v>1</v>
      </c>
      <c r="H46" s="50">
        <v>2</v>
      </c>
      <c r="I46" s="50">
        <v>3</v>
      </c>
      <c r="J46" s="50">
        <v>4</v>
      </c>
      <c r="K46" s="50">
        <v>5</v>
      </c>
      <c r="L46" s="51" t="s">
        <v>7</v>
      </c>
      <c r="M46" s="51" t="s">
        <v>8</v>
      </c>
      <c r="N46" s="51" t="s">
        <v>126</v>
      </c>
    </row>
    <row r="47" spans="2:14" x14ac:dyDescent="0.2">
      <c r="B47" s="52" t="s">
        <v>9</v>
      </c>
      <c r="C47" s="30">
        <v>101</v>
      </c>
      <c r="D47" s="27" t="s">
        <v>22</v>
      </c>
      <c r="E47" s="28"/>
      <c r="F47" s="24">
        <v>1.9</v>
      </c>
      <c r="G47" s="31"/>
      <c r="H47" s="32"/>
      <c r="I47" s="32"/>
      <c r="J47" s="32"/>
      <c r="K47" s="32"/>
      <c r="L47" s="53" t="str">
        <f>IF(COUNT(G47:K47)=0,"", IF(COUNT(G47:K47)=2,SUM(G47:K47)*1.5, IF(COUNT(G47:K47)=3,SUM(G47:K47), IF(COUNT(G47:K47)=5,SUM(G47:K47)-MIN(G47:K47)-MAX(G47:K47), ))))</f>
        <v/>
      </c>
      <c r="M47" s="51" t="str">
        <f t="shared" ref="M47:M48" si="6">IF(ISNUMBER(L47),L47*F47,"")</f>
        <v/>
      </c>
      <c r="N47" s="54" t="str">
        <f>M47</f>
        <v/>
      </c>
    </row>
    <row r="48" spans="2:14" x14ac:dyDescent="0.2">
      <c r="B48" s="55" t="s">
        <v>10</v>
      </c>
      <c r="C48" s="25"/>
      <c r="D48" s="23" t="e">
        <f>VLOOKUP($C48,DiveList!$C$3:$D$71,2,FALSE)</f>
        <v>#N/A</v>
      </c>
      <c r="E48" s="26"/>
      <c r="F48" s="24" t="e">
        <f>VLOOKUP($C48,DiveList!$C$3:$H$71,IF($E48="S",5,IF($E48="P", 4, IF($E48="T", 3,IF($E48="F",6,5)))), FALSE)</f>
        <v>#N/A</v>
      </c>
      <c r="G48" s="31"/>
      <c r="H48" s="32"/>
      <c r="I48" s="32"/>
      <c r="J48" s="33"/>
      <c r="K48" s="33"/>
      <c r="L48" s="53" t="str">
        <f t="shared" ref="L48:L52" si="7">IF(COUNT(G48:K48)=0,"", IF(COUNT(G48:K48)=2,SUM(G48:K48)*1.5, IF(COUNT(G48:K48)=3,SUM(G48:K48), IF(COUNT(G48:K48)=5,SUM(G48:K48)-MIN(G48:K48)-MAX(G48:K48), ))))</f>
        <v/>
      </c>
      <c r="M48" s="51" t="str">
        <f t="shared" si="6"/>
        <v/>
      </c>
      <c r="N48" s="54" t="str">
        <f>IF(AND(ISNUMBER(N47), ISNUMBER(M48)),N47+M48,"")</f>
        <v/>
      </c>
    </row>
    <row r="49" spans="2:14" x14ac:dyDescent="0.2">
      <c r="B49" s="55" t="s">
        <v>11</v>
      </c>
      <c r="C49" s="25"/>
      <c r="D49" s="23" t="e">
        <f>VLOOKUP($C49,DiveList!$C$3:$D$71,2,FALSE)</f>
        <v>#N/A</v>
      </c>
      <c r="E49" s="26"/>
      <c r="F49" s="24" t="e">
        <f>VLOOKUP($C49,DiveList!$C$3:$H$71,IF($E49="S",5,IF($E49="P", 4, IF($E49="T", 3,IF($E49="F",6,5)))), FALSE)</f>
        <v>#N/A</v>
      </c>
      <c r="G49" s="31"/>
      <c r="H49" s="32"/>
      <c r="I49" s="32"/>
      <c r="J49" s="33"/>
      <c r="K49" s="33"/>
      <c r="L49" s="53" t="str">
        <f t="shared" si="7"/>
        <v/>
      </c>
      <c r="M49" s="51" t="str">
        <f>IF(ISNUMBER(L49),L49*F49,"")</f>
        <v/>
      </c>
      <c r="N49" s="54" t="str">
        <f>IF(AND(ISNUMBER(N48), ISNUMBER(M49)),N48+M49,"")</f>
        <v/>
      </c>
    </row>
    <row r="50" spans="2:14" x14ac:dyDescent="0.2">
      <c r="B50" s="80" t="s">
        <v>19</v>
      </c>
      <c r="C50" s="25"/>
      <c r="D50" s="23" t="e">
        <f>VLOOKUP($C50,DiveList!$C$3:$D$71,2,FALSE)</f>
        <v>#N/A</v>
      </c>
      <c r="E50" s="26"/>
      <c r="F50" s="24" t="e">
        <f>VLOOKUP($C50,DiveList!$C$3:$H$71,IF($E50="S",5,IF($E50="P", 4, IF($E50="T", 3,IF($E50="F",6,5)))), FALSE)</f>
        <v>#N/A</v>
      </c>
      <c r="G50" s="31"/>
      <c r="H50" s="32"/>
      <c r="I50" s="32"/>
      <c r="J50" s="33"/>
      <c r="K50" s="33"/>
      <c r="L50" s="53" t="str">
        <f t="shared" si="7"/>
        <v/>
      </c>
      <c r="M50" s="51" t="str">
        <f>IF(ISNUMBER(L50),L50*F50,"")</f>
        <v/>
      </c>
      <c r="N50" s="54" t="str">
        <f>IF(AND(ISNUMBER(N49), ISNUMBER(M50)),N49+M50,"")</f>
        <v/>
      </c>
    </row>
    <row r="51" spans="2:14" ht="13.5" thickBot="1" x14ac:dyDescent="0.25">
      <c r="B51" s="80" t="s">
        <v>159</v>
      </c>
      <c r="C51" s="25"/>
      <c r="D51" s="23" t="e">
        <f>VLOOKUP($C51,DiveList!$C$3:$D$71,2,FALSE)</f>
        <v>#N/A</v>
      </c>
      <c r="E51" s="26"/>
      <c r="F51" s="24" t="e">
        <f>VLOOKUP($C51,DiveList!$C$3:$H$71,IF($E51="S",5,IF($E51="P", 4, IF($E51="T", 3,IF($E51="F",6,5)))), FALSE)</f>
        <v>#N/A</v>
      </c>
      <c r="G51" s="31"/>
      <c r="H51" s="32"/>
      <c r="I51" s="32"/>
      <c r="J51" s="33"/>
      <c r="K51" s="33"/>
      <c r="L51" s="53" t="str">
        <f t="shared" si="7"/>
        <v/>
      </c>
      <c r="M51" s="51" t="str">
        <f>IF(ISNUMBER(L51),L51*F51,"")</f>
        <v/>
      </c>
      <c r="N51" s="54" t="str">
        <f>IF(AND(ISNUMBER(N50), ISNUMBER(M51)),N50+M51,"")</f>
        <v/>
      </c>
    </row>
    <row r="52" spans="2:14" ht="14.25" thickTop="1" thickBot="1" x14ac:dyDescent="0.25">
      <c r="B52" s="56" t="s">
        <v>12</v>
      </c>
      <c r="C52" s="29"/>
      <c r="D52" s="57" t="e">
        <f>VLOOKUP($C52,DiveList!$C$3:$D$71,2,FALSE)</f>
        <v>#N/A</v>
      </c>
      <c r="E52" s="34"/>
      <c r="F52" s="58" t="e">
        <f>VLOOKUP($C52,DiveList!$C$3:$H$71,IF($E52="S",5,IF($E52="P", 4, IF($E52="T", 3,IF($E52="F",6,5)))), FALSE)</f>
        <v>#N/A</v>
      </c>
      <c r="G52" s="35"/>
      <c r="H52" s="36"/>
      <c r="I52" s="36"/>
      <c r="J52" s="36"/>
      <c r="K52" s="36"/>
      <c r="L52" s="59" t="str">
        <f t="shared" si="7"/>
        <v/>
      </c>
      <c r="M52" s="59" t="str">
        <f>IF(ISNUMBER(L52),L52*F52,"")</f>
        <v/>
      </c>
      <c r="N52" s="60" t="str">
        <f>IF(AND(ISNUMBER(N51), ISNUMBER(M52)),N51+M52,"")</f>
        <v/>
      </c>
    </row>
    <row r="53" spans="2:14" ht="14.25" thickTop="1" thickBot="1" x14ac:dyDescent="0.25">
      <c r="B53" s="61"/>
      <c r="C53" s="62"/>
      <c r="D53" s="62"/>
      <c r="E53" s="62"/>
      <c r="F53" s="63"/>
      <c r="G53" s="46"/>
      <c r="H53" s="40"/>
      <c r="I53" s="40"/>
      <c r="J53" s="40"/>
      <c r="K53" s="40"/>
      <c r="L53" s="40"/>
      <c r="M53" s="64" t="s">
        <v>30</v>
      </c>
      <c r="N53" s="74" t="str">
        <f>IF(ISNUMBER(N52),N52,N51)</f>
        <v/>
      </c>
    </row>
    <row r="54" spans="2:14" ht="13.5" thickTop="1" x14ac:dyDescent="0.2">
      <c r="B54" s="1"/>
      <c r="C54" s="5"/>
      <c r="D54" s="5"/>
      <c r="E54" s="5"/>
      <c r="F54" s="6"/>
      <c r="G54" s="2"/>
    </row>
    <row r="55" spans="2:14" ht="13.5" thickBot="1" x14ac:dyDescent="0.25"/>
    <row r="56" spans="2:14" x14ac:dyDescent="0.2">
      <c r="B56" s="42" t="s">
        <v>13</v>
      </c>
      <c r="C56" s="88"/>
      <c r="D56" s="43" t="s">
        <v>16</v>
      </c>
      <c r="E56" s="9" t="s">
        <v>110</v>
      </c>
      <c r="F56" s="44"/>
      <c r="G56" s="44"/>
      <c r="H56" s="44"/>
      <c r="I56" s="44"/>
      <c r="J56" s="44"/>
      <c r="K56" s="44"/>
      <c r="L56" s="44"/>
      <c r="M56" s="65" t="s">
        <v>128</v>
      </c>
      <c r="N56" s="90"/>
    </row>
    <row r="57" spans="2:14" ht="13.5" thickBot="1" x14ac:dyDescent="0.25">
      <c r="B57" s="71" t="s">
        <v>14</v>
      </c>
      <c r="C57" s="89"/>
      <c r="D57" s="43" t="s">
        <v>17</v>
      </c>
      <c r="E57" s="9" t="s">
        <v>127</v>
      </c>
      <c r="F57" s="44"/>
      <c r="G57" s="44"/>
      <c r="H57" s="44"/>
      <c r="I57" s="44"/>
      <c r="J57" s="44"/>
      <c r="K57" s="44"/>
      <c r="L57" s="44"/>
      <c r="M57" s="72" t="s">
        <v>129</v>
      </c>
      <c r="N57" s="91"/>
    </row>
    <row r="58" spans="2:14" x14ac:dyDescent="0.2">
      <c r="B58" s="45"/>
      <c r="C58" s="46"/>
      <c r="D58" s="46"/>
      <c r="E58" s="46"/>
      <c r="F58" s="46"/>
      <c r="G58" s="46"/>
      <c r="H58" s="40"/>
      <c r="I58" s="40"/>
      <c r="J58" s="40"/>
      <c r="K58" s="40"/>
      <c r="L58" s="40"/>
      <c r="M58" s="40"/>
      <c r="N58" s="40"/>
    </row>
    <row r="59" spans="2:14" x14ac:dyDescent="0.2">
      <c r="B59" s="47"/>
      <c r="C59" s="48" t="s">
        <v>3</v>
      </c>
      <c r="D59" s="49" t="s">
        <v>4</v>
      </c>
      <c r="E59" s="49" t="s">
        <v>5</v>
      </c>
      <c r="F59" s="49" t="s">
        <v>6</v>
      </c>
      <c r="G59" s="49">
        <v>1</v>
      </c>
      <c r="H59" s="50">
        <v>2</v>
      </c>
      <c r="I59" s="50">
        <v>3</v>
      </c>
      <c r="J59" s="50">
        <v>4</v>
      </c>
      <c r="K59" s="50">
        <v>5</v>
      </c>
      <c r="L59" s="51" t="s">
        <v>7</v>
      </c>
      <c r="M59" s="51" t="s">
        <v>8</v>
      </c>
      <c r="N59" s="51" t="s">
        <v>126</v>
      </c>
    </row>
    <row r="60" spans="2:14" x14ac:dyDescent="0.2">
      <c r="B60" s="52" t="s">
        <v>9</v>
      </c>
      <c r="C60" s="30">
        <v>101</v>
      </c>
      <c r="D60" s="27" t="s">
        <v>22</v>
      </c>
      <c r="E60" s="28"/>
      <c r="F60" s="24">
        <v>1.9</v>
      </c>
      <c r="G60" s="31"/>
      <c r="H60" s="32"/>
      <c r="I60" s="32"/>
      <c r="J60" s="32"/>
      <c r="K60" s="32"/>
      <c r="L60" s="53" t="str">
        <f>IF(COUNT(G60:K60)=0,"", IF(COUNT(G60:K60)=2,SUM(G60:K60)*1.5, IF(COUNT(G60:K60)=3,SUM(G60:K60), IF(COUNT(G60:K60)=5,SUM(G60:K60)-MIN(G60:K60)-MAX(G60:K60), ))))</f>
        <v/>
      </c>
      <c r="M60" s="51" t="str">
        <f t="shared" ref="M60:M61" si="8">IF(ISNUMBER(L60),L60*F60,"")</f>
        <v/>
      </c>
      <c r="N60" s="54" t="str">
        <f>M60</f>
        <v/>
      </c>
    </row>
    <row r="61" spans="2:14" x14ac:dyDescent="0.2">
      <c r="B61" s="55" t="s">
        <v>10</v>
      </c>
      <c r="C61" s="25"/>
      <c r="D61" s="23" t="e">
        <f>VLOOKUP($C61,DiveList!$C$3:$D$71,2,FALSE)</f>
        <v>#N/A</v>
      </c>
      <c r="E61" s="26"/>
      <c r="F61" s="24" t="e">
        <f>VLOOKUP($C61,DiveList!$C$3:$H$71,IF($E61="S",5,IF($E61="P", 4, IF($E61="T", 3,IF($E61="F",6,5)))), FALSE)</f>
        <v>#N/A</v>
      </c>
      <c r="G61" s="31"/>
      <c r="H61" s="32"/>
      <c r="I61" s="32"/>
      <c r="J61" s="33"/>
      <c r="K61" s="33"/>
      <c r="L61" s="53" t="str">
        <f t="shared" ref="L61:L65" si="9">IF(COUNT(G61:K61)=0,"", IF(COUNT(G61:K61)=2,SUM(G61:K61)*1.5, IF(COUNT(G61:K61)=3,SUM(G61:K61), IF(COUNT(G61:K61)=5,SUM(G61:K61)-MIN(G61:K61)-MAX(G61:K61), ))))</f>
        <v/>
      </c>
      <c r="M61" s="51" t="str">
        <f t="shared" si="8"/>
        <v/>
      </c>
      <c r="N61" s="54" t="str">
        <f>IF(AND(ISNUMBER(N60), ISNUMBER(M61)),N60+M61,"")</f>
        <v/>
      </c>
    </row>
    <row r="62" spans="2:14" x14ac:dyDescent="0.2">
      <c r="B62" s="55" t="s">
        <v>11</v>
      </c>
      <c r="C62" s="25"/>
      <c r="D62" s="23" t="e">
        <f>VLOOKUP($C62,DiveList!$C$3:$D$71,2,FALSE)</f>
        <v>#N/A</v>
      </c>
      <c r="E62" s="26"/>
      <c r="F62" s="24" t="e">
        <f>VLOOKUP($C62,DiveList!$C$3:$H$71,IF($E62="S",5,IF($E62="P", 4, IF($E62="T", 3,IF($E62="F",6,5)))), FALSE)</f>
        <v>#N/A</v>
      </c>
      <c r="G62" s="31"/>
      <c r="H62" s="32"/>
      <c r="I62" s="32"/>
      <c r="J62" s="33"/>
      <c r="K62" s="33"/>
      <c r="L62" s="53" t="str">
        <f t="shared" si="9"/>
        <v/>
      </c>
      <c r="M62" s="51" t="str">
        <f>IF(ISNUMBER(L62),L62*F62,"")</f>
        <v/>
      </c>
      <c r="N62" s="54" t="str">
        <f>IF(AND(ISNUMBER(N61), ISNUMBER(M62)),N61+M62,"")</f>
        <v/>
      </c>
    </row>
    <row r="63" spans="2:14" x14ac:dyDescent="0.2">
      <c r="B63" s="80" t="s">
        <v>19</v>
      </c>
      <c r="C63" s="25"/>
      <c r="D63" s="23" t="e">
        <f>VLOOKUP($C63,DiveList!$C$3:$D$71,2,FALSE)</f>
        <v>#N/A</v>
      </c>
      <c r="E63" s="26"/>
      <c r="F63" s="24" t="e">
        <f>VLOOKUP($C63,DiveList!$C$3:$H$71,IF($E63="S",5,IF($E63="P", 4, IF($E63="T", 3,IF($E63="F",6,5)))), FALSE)</f>
        <v>#N/A</v>
      </c>
      <c r="G63" s="31"/>
      <c r="H63" s="32"/>
      <c r="I63" s="32"/>
      <c r="J63" s="33"/>
      <c r="K63" s="33"/>
      <c r="L63" s="53" t="str">
        <f t="shared" si="9"/>
        <v/>
      </c>
      <c r="M63" s="51" t="str">
        <f>IF(ISNUMBER(L63),L63*F63,"")</f>
        <v/>
      </c>
      <c r="N63" s="54" t="str">
        <f>IF(AND(ISNUMBER(N62), ISNUMBER(M63)),N62+M63,"")</f>
        <v/>
      </c>
    </row>
    <row r="64" spans="2:14" ht="13.5" thickBot="1" x14ac:dyDescent="0.25">
      <c r="B64" s="80" t="s">
        <v>159</v>
      </c>
      <c r="C64" s="25"/>
      <c r="D64" s="23" t="e">
        <f>VLOOKUP($C64,DiveList!$C$3:$D$71,2,FALSE)</f>
        <v>#N/A</v>
      </c>
      <c r="E64" s="26"/>
      <c r="F64" s="24" t="e">
        <f>VLOOKUP($C64,DiveList!$C$3:$H$71,IF($E64="S",5,IF($E64="P", 4, IF($E64="T", 3,IF($E64="F",6,5)))), FALSE)</f>
        <v>#N/A</v>
      </c>
      <c r="G64" s="31"/>
      <c r="H64" s="32"/>
      <c r="I64" s="32"/>
      <c r="J64" s="33"/>
      <c r="K64" s="33"/>
      <c r="L64" s="53" t="str">
        <f t="shared" si="9"/>
        <v/>
      </c>
      <c r="M64" s="51" t="str">
        <f>IF(ISNUMBER(L64),L64*F64,"")</f>
        <v/>
      </c>
      <c r="N64" s="54" t="str">
        <f>IF(AND(ISNUMBER(N63), ISNUMBER(M64)),N63+M64,"")</f>
        <v/>
      </c>
    </row>
    <row r="65" spans="2:14" ht="14.25" thickTop="1" thickBot="1" x14ac:dyDescent="0.25">
      <c r="B65" s="56" t="s">
        <v>12</v>
      </c>
      <c r="C65" s="29"/>
      <c r="D65" s="57" t="e">
        <f>VLOOKUP($C65,DiveList!$C$3:$D$71,2,FALSE)</f>
        <v>#N/A</v>
      </c>
      <c r="E65" s="34"/>
      <c r="F65" s="58" t="e">
        <f>VLOOKUP($C65,DiveList!$C$3:$H$71,IF($E65="S",5,IF($E65="P", 4, IF($E65="T", 3,IF($E65="F",6,5)))), FALSE)</f>
        <v>#N/A</v>
      </c>
      <c r="G65" s="35"/>
      <c r="H65" s="36"/>
      <c r="I65" s="36"/>
      <c r="J65" s="36"/>
      <c r="K65" s="36"/>
      <c r="L65" s="59" t="str">
        <f t="shared" si="9"/>
        <v/>
      </c>
      <c r="M65" s="59" t="str">
        <f>IF(ISNUMBER(L65),L65*F65,"")</f>
        <v/>
      </c>
      <c r="N65" s="60" t="str">
        <f>IF(AND(ISNUMBER(N64), ISNUMBER(M65)),N64+M65,"")</f>
        <v/>
      </c>
    </row>
    <row r="66" spans="2:14" ht="14.25" thickTop="1" thickBot="1" x14ac:dyDescent="0.25">
      <c r="B66" s="61"/>
      <c r="C66" s="62"/>
      <c r="D66" s="62"/>
      <c r="E66" s="62"/>
      <c r="F66" s="63"/>
      <c r="G66" s="46"/>
      <c r="H66" s="40"/>
      <c r="I66" s="40"/>
      <c r="J66" s="40"/>
      <c r="K66" s="40"/>
      <c r="L66" s="40"/>
      <c r="M66" s="64" t="s">
        <v>30</v>
      </c>
      <c r="N66" s="74" t="str">
        <f>IF(ISNUMBER(N65),N65,N64)</f>
        <v/>
      </c>
    </row>
    <row r="67" spans="2:14" ht="13.5" thickTop="1" x14ac:dyDescent="0.2">
      <c r="B67" s="1"/>
      <c r="C67" s="5"/>
      <c r="D67" s="5"/>
      <c r="E67" s="5"/>
      <c r="F67" s="6"/>
      <c r="G67" s="2"/>
    </row>
    <row r="68" spans="2:14" ht="13.5" thickBot="1" x14ac:dyDescent="0.25"/>
    <row r="69" spans="2:14" x14ac:dyDescent="0.2">
      <c r="B69" s="42" t="s">
        <v>13</v>
      </c>
      <c r="C69" s="88"/>
      <c r="D69" s="43" t="s">
        <v>16</v>
      </c>
      <c r="E69" s="9" t="s">
        <v>110</v>
      </c>
      <c r="F69" s="44"/>
      <c r="G69" s="44"/>
      <c r="H69" s="44"/>
      <c r="I69" s="44"/>
      <c r="J69" s="44"/>
      <c r="K69" s="44"/>
      <c r="L69" s="44"/>
      <c r="M69" s="65" t="s">
        <v>128</v>
      </c>
      <c r="N69" s="90"/>
    </row>
    <row r="70" spans="2:14" ht="13.5" thickBot="1" x14ac:dyDescent="0.25">
      <c r="B70" s="71" t="s">
        <v>14</v>
      </c>
      <c r="C70" s="89"/>
      <c r="D70" s="43" t="s">
        <v>17</v>
      </c>
      <c r="E70" s="9" t="s">
        <v>127</v>
      </c>
      <c r="F70" s="44"/>
      <c r="G70" s="44"/>
      <c r="H70" s="44"/>
      <c r="I70" s="44"/>
      <c r="J70" s="44"/>
      <c r="K70" s="44"/>
      <c r="L70" s="44"/>
      <c r="M70" s="72" t="s">
        <v>129</v>
      </c>
      <c r="N70" s="91"/>
    </row>
    <row r="71" spans="2:14" x14ac:dyDescent="0.2">
      <c r="B71" s="45"/>
      <c r="C71" s="46"/>
      <c r="D71" s="46"/>
      <c r="E71" s="46"/>
      <c r="F71" s="46"/>
      <c r="G71" s="46"/>
      <c r="H71" s="40"/>
      <c r="I71" s="40"/>
      <c r="J71" s="40"/>
      <c r="K71" s="40"/>
      <c r="L71" s="40"/>
      <c r="M71" s="40"/>
      <c r="N71" s="40"/>
    </row>
    <row r="72" spans="2:14" x14ac:dyDescent="0.2">
      <c r="B72" s="47"/>
      <c r="C72" s="48" t="s">
        <v>3</v>
      </c>
      <c r="D72" s="49" t="s">
        <v>4</v>
      </c>
      <c r="E72" s="49" t="s">
        <v>5</v>
      </c>
      <c r="F72" s="49" t="s">
        <v>6</v>
      </c>
      <c r="G72" s="49">
        <v>1</v>
      </c>
      <c r="H72" s="50">
        <v>2</v>
      </c>
      <c r="I72" s="50">
        <v>3</v>
      </c>
      <c r="J72" s="50">
        <v>4</v>
      </c>
      <c r="K72" s="50">
        <v>5</v>
      </c>
      <c r="L72" s="51" t="s">
        <v>7</v>
      </c>
      <c r="M72" s="51" t="s">
        <v>8</v>
      </c>
      <c r="N72" s="51" t="s">
        <v>126</v>
      </c>
    </row>
    <row r="73" spans="2:14" x14ac:dyDescent="0.2">
      <c r="B73" s="52" t="s">
        <v>9</v>
      </c>
      <c r="C73" s="30">
        <v>101</v>
      </c>
      <c r="D73" s="27" t="s">
        <v>22</v>
      </c>
      <c r="E73" s="28"/>
      <c r="F73" s="24">
        <v>1.9</v>
      </c>
      <c r="G73" s="31"/>
      <c r="H73" s="32"/>
      <c r="I73" s="32"/>
      <c r="J73" s="32"/>
      <c r="K73" s="32"/>
      <c r="L73" s="53" t="str">
        <f>IF(COUNT(G73:K73)=0,"", IF(COUNT(G73:K73)=2,SUM(G73:K73)*1.5, IF(COUNT(G73:K73)=3,SUM(G73:K73), IF(COUNT(G73:K73)=5,SUM(G73:K73)-MIN(G73:K73)-MAX(G73:K73), ))))</f>
        <v/>
      </c>
      <c r="M73" s="51" t="str">
        <f t="shared" ref="M73:M74" si="10">IF(ISNUMBER(L73),L73*F73,"")</f>
        <v/>
      </c>
      <c r="N73" s="54" t="str">
        <f>M73</f>
        <v/>
      </c>
    </row>
    <row r="74" spans="2:14" x14ac:dyDescent="0.2">
      <c r="B74" s="55" t="s">
        <v>10</v>
      </c>
      <c r="C74" s="25"/>
      <c r="D74" s="23" t="e">
        <f>VLOOKUP($C74,DiveList!$C$3:$D$71,2,FALSE)</f>
        <v>#N/A</v>
      </c>
      <c r="E74" s="26"/>
      <c r="F74" s="24" t="e">
        <f>VLOOKUP($C74,DiveList!$C$3:$H$71,IF($E74="S",5,IF($E74="P", 4, IF($E74="T", 3,IF($E74="F",6,5)))), FALSE)</f>
        <v>#N/A</v>
      </c>
      <c r="G74" s="31"/>
      <c r="H74" s="32"/>
      <c r="I74" s="32"/>
      <c r="J74" s="33"/>
      <c r="K74" s="33"/>
      <c r="L74" s="53" t="str">
        <f t="shared" ref="L74:L78" si="11">IF(COUNT(G74:K74)=0,"", IF(COUNT(G74:K74)=2,SUM(G74:K74)*1.5, IF(COUNT(G74:K74)=3,SUM(G74:K74), IF(COUNT(G74:K74)=5,SUM(G74:K74)-MIN(G74:K74)-MAX(G74:K74), ))))</f>
        <v/>
      </c>
      <c r="M74" s="51" t="str">
        <f t="shared" si="10"/>
        <v/>
      </c>
      <c r="N74" s="54" t="str">
        <f>IF(AND(ISNUMBER(N73), ISNUMBER(M74)),N73+M74,"")</f>
        <v/>
      </c>
    </row>
    <row r="75" spans="2:14" x14ac:dyDescent="0.2">
      <c r="B75" s="55" t="s">
        <v>11</v>
      </c>
      <c r="C75" s="25"/>
      <c r="D75" s="23" t="e">
        <f>VLOOKUP($C75,DiveList!$C$3:$D$71,2,FALSE)</f>
        <v>#N/A</v>
      </c>
      <c r="E75" s="26"/>
      <c r="F75" s="24" t="e">
        <f>VLOOKUP($C75,DiveList!$C$3:$H$71,IF($E75="S",5,IF($E75="P", 4, IF($E75="T", 3,IF($E75="F",6,5)))), FALSE)</f>
        <v>#N/A</v>
      </c>
      <c r="G75" s="31"/>
      <c r="H75" s="32"/>
      <c r="I75" s="32"/>
      <c r="J75" s="33"/>
      <c r="K75" s="33"/>
      <c r="L75" s="53" t="str">
        <f t="shared" si="11"/>
        <v/>
      </c>
      <c r="M75" s="51" t="str">
        <f>IF(ISNUMBER(L75),L75*F75,"")</f>
        <v/>
      </c>
      <c r="N75" s="54" t="str">
        <f>IF(AND(ISNUMBER(N74), ISNUMBER(M75)),N74+M75,"")</f>
        <v/>
      </c>
    </row>
    <row r="76" spans="2:14" x14ac:dyDescent="0.2">
      <c r="B76" s="80" t="s">
        <v>19</v>
      </c>
      <c r="C76" s="25"/>
      <c r="D76" s="23" t="e">
        <f>VLOOKUP($C76,DiveList!$C$3:$D$71,2,FALSE)</f>
        <v>#N/A</v>
      </c>
      <c r="E76" s="26"/>
      <c r="F76" s="24" t="e">
        <f>VLOOKUP($C76,DiveList!$C$3:$H$71,IF($E76="S",5,IF($E76="P", 4, IF($E76="T", 3,IF($E76="F",6,5)))), FALSE)</f>
        <v>#N/A</v>
      </c>
      <c r="G76" s="31"/>
      <c r="H76" s="32"/>
      <c r="I76" s="32"/>
      <c r="J76" s="33"/>
      <c r="K76" s="33"/>
      <c r="L76" s="53" t="str">
        <f t="shared" si="11"/>
        <v/>
      </c>
      <c r="M76" s="51" t="str">
        <f>IF(ISNUMBER(L76),L76*F76,"")</f>
        <v/>
      </c>
      <c r="N76" s="54" t="str">
        <f>IF(AND(ISNUMBER(N75), ISNUMBER(M76)),N75+M76,"")</f>
        <v/>
      </c>
    </row>
    <row r="77" spans="2:14" ht="13.5" thickBot="1" x14ac:dyDescent="0.25">
      <c r="B77" s="80" t="s">
        <v>159</v>
      </c>
      <c r="C77" s="25"/>
      <c r="D77" s="23" t="e">
        <f>VLOOKUP($C77,DiveList!$C$3:$D$71,2,FALSE)</f>
        <v>#N/A</v>
      </c>
      <c r="E77" s="26"/>
      <c r="F77" s="24" t="e">
        <f>VLOOKUP($C77,DiveList!$C$3:$H$71,IF($E77="S",5,IF($E77="P", 4, IF($E77="T", 3,IF($E77="F",6,5)))), FALSE)</f>
        <v>#N/A</v>
      </c>
      <c r="G77" s="31"/>
      <c r="H77" s="32"/>
      <c r="I77" s="32"/>
      <c r="J77" s="33"/>
      <c r="K77" s="33"/>
      <c r="L77" s="53" t="str">
        <f t="shared" si="11"/>
        <v/>
      </c>
      <c r="M77" s="51" t="str">
        <f>IF(ISNUMBER(L77),L77*F77,"")</f>
        <v/>
      </c>
      <c r="N77" s="54" t="str">
        <f>IF(AND(ISNUMBER(N76), ISNUMBER(M77)),N76+M77,"")</f>
        <v/>
      </c>
    </row>
    <row r="78" spans="2:14" ht="14.25" thickTop="1" thickBot="1" x14ac:dyDescent="0.25">
      <c r="B78" s="56" t="s">
        <v>12</v>
      </c>
      <c r="C78" s="29"/>
      <c r="D78" s="57" t="e">
        <f>VLOOKUP($C78,DiveList!$C$3:$D$71,2,FALSE)</f>
        <v>#N/A</v>
      </c>
      <c r="E78" s="34"/>
      <c r="F78" s="58" t="e">
        <f>VLOOKUP($C78,DiveList!$C$3:$H$71,IF($E78="S",5,IF($E78="P", 4, IF($E78="T", 3,IF($E78="F",6,5)))), FALSE)</f>
        <v>#N/A</v>
      </c>
      <c r="G78" s="35"/>
      <c r="H78" s="36"/>
      <c r="I78" s="36"/>
      <c r="J78" s="36"/>
      <c r="K78" s="36"/>
      <c r="L78" s="59" t="str">
        <f t="shared" si="11"/>
        <v/>
      </c>
      <c r="M78" s="59" t="str">
        <f>IF(ISNUMBER(L78),L78*F78,"")</f>
        <v/>
      </c>
      <c r="N78" s="60" t="str">
        <f>IF(AND(ISNUMBER(N77), ISNUMBER(M78)),N77+M78,"")</f>
        <v/>
      </c>
    </row>
    <row r="79" spans="2:14" ht="14.25" thickTop="1" thickBot="1" x14ac:dyDescent="0.25">
      <c r="B79" s="61"/>
      <c r="C79" s="62"/>
      <c r="D79" s="62"/>
      <c r="E79" s="62"/>
      <c r="F79" s="63"/>
      <c r="G79" s="46"/>
      <c r="H79" s="40"/>
      <c r="I79" s="40"/>
      <c r="J79" s="40"/>
      <c r="K79" s="40"/>
      <c r="L79" s="40"/>
      <c r="M79" s="64" t="s">
        <v>30</v>
      </c>
      <c r="N79" s="74" t="str">
        <f>IF(ISNUMBER(N78),N78,N77)</f>
        <v/>
      </c>
    </row>
    <row r="80" spans="2:14" ht="13.5" thickTop="1" x14ac:dyDescent="0.2">
      <c r="B80" s="1"/>
      <c r="C80" s="5"/>
      <c r="D80" s="5"/>
      <c r="E80" s="5"/>
      <c r="F80" s="6"/>
      <c r="G80" s="2"/>
    </row>
    <row r="81" spans="2:14" ht="13.5" thickBot="1" x14ac:dyDescent="0.25"/>
    <row r="82" spans="2:14" x14ac:dyDescent="0.2">
      <c r="B82" s="42" t="s">
        <v>13</v>
      </c>
      <c r="C82" s="88"/>
      <c r="D82" s="43" t="s">
        <v>16</v>
      </c>
      <c r="E82" s="9" t="s">
        <v>110</v>
      </c>
      <c r="F82" s="44"/>
      <c r="G82" s="44"/>
      <c r="H82" s="44"/>
      <c r="I82" s="44"/>
      <c r="J82" s="44"/>
      <c r="K82" s="44"/>
      <c r="L82" s="44"/>
      <c r="M82" s="65" t="s">
        <v>128</v>
      </c>
      <c r="N82" s="90"/>
    </row>
    <row r="83" spans="2:14" ht="13.5" thickBot="1" x14ac:dyDescent="0.25">
      <c r="B83" s="71" t="s">
        <v>14</v>
      </c>
      <c r="C83" s="89"/>
      <c r="D83" s="43" t="s">
        <v>17</v>
      </c>
      <c r="E83" s="9" t="s">
        <v>127</v>
      </c>
      <c r="F83" s="44"/>
      <c r="G83" s="44"/>
      <c r="H83" s="44"/>
      <c r="I83" s="44"/>
      <c r="J83" s="44"/>
      <c r="K83" s="44"/>
      <c r="L83" s="44"/>
      <c r="M83" s="72" t="s">
        <v>129</v>
      </c>
      <c r="N83" s="91"/>
    </row>
    <row r="84" spans="2:14" x14ac:dyDescent="0.2">
      <c r="B84" s="45"/>
      <c r="C84" s="46"/>
      <c r="D84" s="46"/>
      <c r="E84" s="46"/>
      <c r="F84" s="46"/>
      <c r="G84" s="46"/>
      <c r="H84" s="40"/>
      <c r="I84" s="40"/>
      <c r="J84" s="40"/>
      <c r="K84" s="40"/>
      <c r="L84" s="40"/>
      <c r="M84" s="40"/>
      <c r="N84" s="40"/>
    </row>
    <row r="85" spans="2:14" x14ac:dyDescent="0.2">
      <c r="B85" s="47"/>
      <c r="C85" s="48" t="s">
        <v>3</v>
      </c>
      <c r="D85" s="49" t="s">
        <v>4</v>
      </c>
      <c r="E85" s="49" t="s">
        <v>5</v>
      </c>
      <c r="F85" s="49" t="s">
        <v>6</v>
      </c>
      <c r="G85" s="49">
        <v>1</v>
      </c>
      <c r="H85" s="50">
        <v>2</v>
      </c>
      <c r="I85" s="50">
        <v>3</v>
      </c>
      <c r="J85" s="50">
        <v>4</v>
      </c>
      <c r="K85" s="50">
        <v>5</v>
      </c>
      <c r="L85" s="51" t="s">
        <v>7</v>
      </c>
      <c r="M85" s="51" t="s">
        <v>8</v>
      </c>
      <c r="N85" s="51" t="s">
        <v>126</v>
      </c>
    </row>
    <row r="86" spans="2:14" x14ac:dyDescent="0.2">
      <c r="B86" s="52" t="s">
        <v>9</v>
      </c>
      <c r="C86" s="30">
        <v>101</v>
      </c>
      <c r="D86" s="27" t="s">
        <v>22</v>
      </c>
      <c r="E86" s="28"/>
      <c r="F86" s="24">
        <v>1.9</v>
      </c>
      <c r="G86" s="31"/>
      <c r="H86" s="32"/>
      <c r="I86" s="32"/>
      <c r="J86" s="32"/>
      <c r="K86" s="32"/>
      <c r="L86" s="53" t="str">
        <f>IF(COUNT(G86:K86)=0,"", IF(COUNT(G86:K86)=2,SUM(G86:K86)*1.5, IF(COUNT(G86:K86)=3,SUM(G86:K86), IF(COUNT(G86:K86)=5,SUM(G86:K86)-MIN(G86:K86)-MAX(G86:K86), ))))</f>
        <v/>
      </c>
      <c r="M86" s="51" t="str">
        <f t="shared" ref="M86:M87" si="12">IF(ISNUMBER(L86),L86*F86,"")</f>
        <v/>
      </c>
      <c r="N86" s="54" t="str">
        <f>M86</f>
        <v/>
      </c>
    </row>
    <row r="87" spans="2:14" x14ac:dyDescent="0.2">
      <c r="B87" s="55" t="s">
        <v>10</v>
      </c>
      <c r="C87" s="25"/>
      <c r="D87" s="23" t="e">
        <f>VLOOKUP($C87,DiveList!$C$3:$D$71,2,FALSE)</f>
        <v>#N/A</v>
      </c>
      <c r="E87" s="26"/>
      <c r="F87" s="24" t="e">
        <f>VLOOKUP($C87,DiveList!$C$3:$H$71,IF($E87="S",5,IF($E87="P", 4, IF($E87="T", 3,IF($E87="F",6,5)))), FALSE)</f>
        <v>#N/A</v>
      </c>
      <c r="G87" s="31"/>
      <c r="H87" s="32"/>
      <c r="I87" s="32"/>
      <c r="J87" s="33"/>
      <c r="K87" s="33"/>
      <c r="L87" s="53" t="str">
        <f t="shared" ref="L87:L91" si="13">IF(COUNT(G87:K87)=0,"", IF(COUNT(G87:K87)=2,SUM(G87:K87)*1.5, IF(COUNT(G87:K87)=3,SUM(G87:K87), IF(COUNT(G87:K87)=5,SUM(G87:K87)-MIN(G87:K87)-MAX(G87:K87), ))))</f>
        <v/>
      </c>
      <c r="M87" s="51" t="str">
        <f t="shared" si="12"/>
        <v/>
      </c>
      <c r="N87" s="54" t="str">
        <f>IF(AND(ISNUMBER(N86), ISNUMBER(M87)),N86+M87,"")</f>
        <v/>
      </c>
    </row>
    <row r="88" spans="2:14" x14ac:dyDescent="0.2">
      <c r="B88" s="55" t="s">
        <v>11</v>
      </c>
      <c r="C88" s="25"/>
      <c r="D88" s="23" t="e">
        <f>VLOOKUP($C88,DiveList!$C$3:$D$71,2,FALSE)</f>
        <v>#N/A</v>
      </c>
      <c r="E88" s="26"/>
      <c r="F88" s="24" t="e">
        <f>VLOOKUP($C88,DiveList!$C$3:$H$71,IF($E88="S",5,IF($E88="P", 4, IF($E88="T", 3,IF($E88="F",6,5)))), FALSE)</f>
        <v>#N/A</v>
      </c>
      <c r="G88" s="31"/>
      <c r="H88" s="32"/>
      <c r="I88" s="32"/>
      <c r="J88" s="33"/>
      <c r="K88" s="33"/>
      <c r="L88" s="53" t="str">
        <f t="shared" si="13"/>
        <v/>
      </c>
      <c r="M88" s="51" t="str">
        <f>IF(ISNUMBER(L88),L88*F88,"")</f>
        <v/>
      </c>
      <c r="N88" s="54" t="str">
        <f>IF(AND(ISNUMBER(N87), ISNUMBER(M88)),N87+M88,"")</f>
        <v/>
      </c>
    </row>
    <row r="89" spans="2:14" x14ac:dyDescent="0.2">
      <c r="B89" s="80" t="s">
        <v>19</v>
      </c>
      <c r="C89" s="25"/>
      <c r="D89" s="23" t="e">
        <f>VLOOKUP($C89,DiveList!$C$3:$D$71,2,FALSE)</f>
        <v>#N/A</v>
      </c>
      <c r="E89" s="26"/>
      <c r="F89" s="24" t="e">
        <f>VLOOKUP($C89,DiveList!$C$3:$H$71,IF($E89="S",5,IF($E89="P", 4, IF($E89="T", 3,IF($E89="F",6,5)))), FALSE)</f>
        <v>#N/A</v>
      </c>
      <c r="G89" s="31"/>
      <c r="H89" s="32"/>
      <c r="I89" s="32"/>
      <c r="J89" s="33"/>
      <c r="K89" s="33"/>
      <c r="L89" s="53" t="str">
        <f t="shared" si="13"/>
        <v/>
      </c>
      <c r="M89" s="51" t="str">
        <f>IF(ISNUMBER(L89),L89*F89,"")</f>
        <v/>
      </c>
      <c r="N89" s="54" t="str">
        <f>IF(AND(ISNUMBER(N88), ISNUMBER(M89)),N88+M89,"")</f>
        <v/>
      </c>
    </row>
    <row r="90" spans="2:14" ht="13.5" thickBot="1" x14ac:dyDescent="0.25">
      <c r="B90" s="80" t="s">
        <v>159</v>
      </c>
      <c r="C90" s="25"/>
      <c r="D90" s="23" t="e">
        <f>VLOOKUP($C90,DiveList!$C$3:$D$71,2,FALSE)</f>
        <v>#N/A</v>
      </c>
      <c r="E90" s="26"/>
      <c r="F90" s="24" t="e">
        <f>VLOOKUP($C90,DiveList!$C$3:$H$71,IF($E90="S",5,IF($E90="P", 4, IF($E90="T", 3,IF($E90="F",6,5)))), FALSE)</f>
        <v>#N/A</v>
      </c>
      <c r="G90" s="31"/>
      <c r="H90" s="32"/>
      <c r="I90" s="32"/>
      <c r="J90" s="33"/>
      <c r="K90" s="33"/>
      <c r="L90" s="53" t="str">
        <f t="shared" si="13"/>
        <v/>
      </c>
      <c r="M90" s="51" t="str">
        <f>IF(ISNUMBER(L90),L90*F90,"")</f>
        <v/>
      </c>
      <c r="N90" s="54" t="str">
        <f>IF(AND(ISNUMBER(N89), ISNUMBER(M90)),N89+M90,"")</f>
        <v/>
      </c>
    </row>
    <row r="91" spans="2:14" ht="14.25" thickTop="1" thickBot="1" x14ac:dyDescent="0.25">
      <c r="B91" s="56" t="s">
        <v>12</v>
      </c>
      <c r="C91" s="29"/>
      <c r="D91" s="57" t="e">
        <f>VLOOKUP($C91,DiveList!$C$3:$D$71,2,FALSE)</f>
        <v>#N/A</v>
      </c>
      <c r="E91" s="34"/>
      <c r="F91" s="58" t="e">
        <f>VLOOKUP($C91,DiveList!$C$3:$H$71,IF($E91="S",5,IF($E91="P", 4, IF($E91="T", 3,IF($E91="F",6,5)))), FALSE)</f>
        <v>#N/A</v>
      </c>
      <c r="G91" s="35"/>
      <c r="H91" s="36"/>
      <c r="I91" s="36"/>
      <c r="J91" s="36"/>
      <c r="K91" s="36"/>
      <c r="L91" s="59" t="str">
        <f t="shared" si="13"/>
        <v/>
      </c>
      <c r="M91" s="59" t="str">
        <f>IF(ISNUMBER(L91),L91*F91,"")</f>
        <v/>
      </c>
      <c r="N91" s="60" t="str">
        <f>IF(AND(ISNUMBER(N90), ISNUMBER(M91)),N90+M91,"")</f>
        <v/>
      </c>
    </row>
    <row r="92" spans="2:14" ht="14.25" thickTop="1" thickBot="1" x14ac:dyDescent="0.25">
      <c r="B92" s="61"/>
      <c r="C92" s="62"/>
      <c r="D92" s="62"/>
      <c r="E92" s="62"/>
      <c r="F92" s="63"/>
      <c r="G92" s="46"/>
      <c r="H92" s="40"/>
      <c r="I92" s="40"/>
      <c r="J92" s="40"/>
      <c r="K92" s="40"/>
      <c r="L92" s="40"/>
      <c r="M92" s="64" t="s">
        <v>30</v>
      </c>
      <c r="N92" s="74" t="str">
        <f>IF(ISNUMBER(N91),N91,N90)</f>
        <v/>
      </c>
    </row>
    <row r="93" spans="2:14" ht="13.5" thickTop="1" x14ac:dyDescent="0.2">
      <c r="B93" s="1"/>
      <c r="C93" s="5"/>
      <c r="D93" s="5"/>
      <c r="E93" s="5"/>
      <c r="F93" s="6"/>
      <c r="G93" s="2"/>
    </row>
    <row r="94" spans="2:14" ht="13.5" thickBot="1" x14ac:dyDescent="0.25"/>
    <row r="95" spans="2:14" x14ac:dyDescent="0.2">
      <c r="B95" s="42" t="s">
        <v>13</v>
      </c>
      <c r="C95" s="88"/>
      <c r="D95" s="43" t="s">
        <v>16</v>
      </c>
      <c r="E95" s="9" t="s">
        <v>110</v>
      </c>
      <c r="F95" s="44"/>
      <c r="G95" s="44"/>
      <c r="H95" s="44"/>
      <c r="I95" s="44"/>
      <c r="J95" s="44"/>
      <c r="K95" s="44"/>
      <c r="L95" s="44"/>
      <c r="M95" s="65" t="s">
        <v>128</v>
      </c>
      <c r="N95" s="90"/>
    </row>
    <row r="96" spans="2:14" ht="13.5" thickBot="1" x14ac:dyDescent="0.25">
      <c r="B96" s="71" t="s">
        <v>14</v>
      </c>
      <c r="C96" s="89"/>
      <c r="D96" s="43" t="s">
        <v>17</v>
      </c>
      <c r="E96" s="9" t="s">
        <v>127</v>
      </c>
      <c r="F96" s="44"/>
      <c r="G96" s="44"/>
      <c r="H96" s="44"/>
      <c r="I96" s="44"/>
      <c r="J96" s="44"/>
      <c r="K96" s="44"/>
      <c r="L96" s="44"/>
      <c r="M96" s="72" t="s">
        <v>129</v>
      </c>
      <c r="N96" s="91"/>
    </row>
    <row r="97" spans="2:14" x14ac:dyDescent="0.2">
      <c r="B97" s="45"/>
      <c r="C97" s="46"/>
      <c r="D97" s="46"/>
      <c r="E97" s="46"/>
      <c r="F97" s="46"/>
      <c r="G97" s="46"/>
      <c r="H97" s="40"/>
      <c r="I97" s="40"/>
      <c r="J97" s="40"/>
      <c r="K97" s="40"/>
      <c r="L97" s="40"/>
      <c r="M97" s="40"/>
      <c r="N97" s="40"/>
    </row>
    <row r="98" spans="2:14" x14ac:dyDescent="0.2">
      <c r="B98" s="47"/>
      <c r="C98" s="48" t="s">
        <v>3</v>
      </c>
      <c r="D98" s="49" t="s">
        <v>4</v>
      </c>
      <c r="E98" s="49" t="s">
        <v>5</v>
      </c>
      <c r="F98" s="49" t="s">
        <v>6</v>
      </c>
      <c r="G98" s="49">
        <v>1</v>
      </c>
      <c r="H98" s="50">
        <v>2</v>
      </c>
      <c r="I98" s="50">
        <v>3</v>
      </c>
      <c r="J98" s="50">
        <v>4</v>
      </c>
      <c r="K98" s="50">
        <v>5</v>
      </c>
      <c r="L98" s="51" t="s">
        <v>7</v>
      </c>
      <c r="M98" s="51" t="s">
        <v>8</v>
      </c>
      <c r="N98" s="51" t="s">
        <v>126</v>
      </c>
    </row>
    <row r="99" spans="2:14" x14ac:dyDescent="0.2">
      <c r="B99" s="52" t="s">
        <v>9</v>
      </c>
      <c r="C99" s="30">
        <v>101</v>
      </c>
      <c r="D99" s="27" t="s">
        <v>22</v>
      </c>
      <c r="E99" s="28"/>
      <c r="F99" s="24">
        <v>1.9</v>
      </c>
      <c r="G99" s="31"/>
      <c r="H99" s="32"/>
      <c r="I99" s="32"/>
      <c r="J99" s="32"/>
      <c r="K99" s="32"/>
      <c r="L99" s="53" t="str">
        <f>IF(COUNT(G99:K99)=0,"", IF(COUNT(G99:K99)=2,SUM(G99:K99)*1.5, IF(COUNT(G99:K99)=3,SUM(G99:K99), IF(COUNT(G99:K99)=5,SUM(G99:K99)-MIN(G99:K99)-MAX(G99:K99), ))))</f>
        <v/>
      </c>
      <c r="M99" s="51" t="str">
        <f t="shared" ref="M99:M100" si="14">IF(ISNUMBER(L99),L99*F99,"")</f>
        <v/>
      </c>
      <c r="N99" s="54" t="str">
        <f>M99</f>
        <v/>
      </c>
    </row>
    <row r="100" spans="2:14" x14ac:dyDescent="0.2">
      <c r="B100" s="55" t="s">
        <v>10</v>
      </c>
      <c r="C100" s="25"/>
      <c r="D100" s="23" t="e">
        <f>VLOOKUP($C100,DiveList!$C$3:$D$71,2,FALSE)</f>
        <v>#N/A</v>
      </c>
      <c r="E100" s="26"/>
      <c r="F100" s="24" t="e">
        <f>VLOOKUP($C100,DiveList!$C$3:$H$71,IF($E100="S",5,IF($E100="P", 4, IF($E100="T", 3,IF($E100="F",6,5)))), FALSE)</f>
        <v>#N/A</v>
      </c>
      <c r="G100" s="31"/>
      <c r="H100" s="32"/>
      <c r="I100" s="32"/>
      <c r="J100" s="33"/>
      <c r="K100" s="33"/>
      <c r="L100" s="53" t="str">
        <f t="shared" ref="L100:L104" si="15">IF(COUNT(G100:K100)=0,"", IF(COUNT(G100:K100)=2,SUM(G100:K100)*1.5, IF(COUNT(G100:K100)=3,SUM(G100:K100), IF(COUNT(G100:K100)=5,SUM(G100:K100)-MIN(G100:K100)-MAX(G100:K100), ))))</f>
        <v/>
      </c>
      <c r="M100" s="51" t="str">
        <f t="shared" si="14"/>
        <v/>
      </c>
      <c r="N100" s="54" t="str">
        <f>IF(AND(ISNUMBER(N99), ISNUMBER(M100)),N99+M100,"")</f>
        <v/>
      </c>
    </row>
    <row r="101" spans="2:14" x14ac:dyDescent="0.2">
      <c r="B101" s="55" t="s">
        <v>11</v>
      </c>
      <c r="C101" s="25"/>
      <c r="D101" s="23" t="e">
        <f>VLOOKUP($C101,DiveList!$C$3:$D$71,2,FALSE)</f>
        <v>#N/A</v>
      </c>
      <c r="E101" s="26"/>
      <c r="F101" s="24" t="e">
        <f>VLOOKUP($C101,DiveList!$C$3:$H$71,IF($E101="S",5,IF($E101="P", 4, IF($E101="T", 3,IF($E101="F",6,5)))), FALSE)</f>
        <v>#N/A</v>
      </c>
      <c r="G101" s="31"/>
      <c r="H101" s="32"/>
      <c r="I101" s="32"/>
      <c r="J101" s="33"/>
      <c r="K101" s="33"/>
      <c r="L101" s="53" t="str">
        <f t="shared" si="15"/>
        <v/>
      </c>
      <c r="M101" s="51" t="str">
        <f>IF(ISNUMBER(L101),L101*F101,"")</f>
        <v/>
      </c>
      <c r="N101" s="54" t="str">
        <f>IF(AND(ISNUMBER(N100), ISNUMBER(M101)),N100+M101,"")</f>
        <v/>
      </c>
    </row>
    <row r="102" spans="2:14" x14ac:dyDescent="0.2">
      <c r="B102" s="80" t="s">
        <v>19</v>
      </c>
      <c r="C102" s="25"/>
      <c r="D102" s="23" t="e">
        <f>VLOOKUP($C102,DiveList!$C$3:$D$71,2,FALSE)</f>
        <v>#N/A</v>
      </c>
      <c r="E102" s="26"/>
      <c r="F102" s="24" t="e">
        <f>VLOOKUP($C102,DiveList!$C$3:$H$71,IF($E102="S",5,IF($E102="P", 4, IF($E102="T", 3,IF($E102="F",6,5)))), FALSE)</f>
        <v>#N/A</v>
      </c>
      <c r="G102" s="31"/>
      <c r="H102" s="32"/>
      <c r="I102" s="32"/>
      <c r="J102" s="33"/>
      <c r="K102" s="33"/>
      <c r="L102" s="53" t="str">
        <f t="shared" si="15"/>
        <v/>
      </c>
      <c r="M102" s="51" t="str">
        <f>IF(ISNUMBER(L102),L102*F102,"")</f>
        <v/>
      </c>
      <c r="N102" s="54" t="str">
        <f>IF(AND(ISNUMBER(N101), ISNUMBER(M102)),N101+M102,"")</f>
        <v/>
      </c>
    </row>
    <row r="103" spans="2:14" ht="13.5" thickBot="1" x14ac:dyDescent="0.25">
      <c r="B103" s="80" t="s">
        <v>159</v>
      </c>
      <c r="C103" s="25"/>
      <c r="D103" s="23" t="e">
        <f>VLOOKUP($C103,DiveList!$C$3:$D$71,2,FALSE)</f>
        <v>#N/A</v>
      </c>
      <c r="E103" s="26"/>
      <c r="F103" s="24" t="e">
        <f>VLOOKUP($C103,DiveList!$C$3:$H$71,IF($E103="S",5,IF($E103="P", 4, IF($E103="T", 3,IF($E103="F",6,5)))), FALSE)</f>
        <v>#N/A</v>
      </c>
      <c r="G103" s="31"/>
      <c r="H103" s="32"/>
      <c r="I103" s="32"/>
      <c r="J103" s="33"/>
      <c r="K103" s="33"/>
      <c r="L103" s="53" t="str">
        <f t="shared" si="15"/>
        <v/>
      </c>
      <c r="M103" s="51" t="str">
        <f>IF(ISNUMBER(L103),L103*F103,"")</f>
        <v/>
      </c>
      <c r="N103" s="54" t="str">
        <f>IF(AND(ISNUMBER(N102), ISNUMBER(M103)),N102+M103,"")</f>
        <v/>
      </c>
    </row>
    <row r="104" spans="2:14" ht="14.25" thickTop="1" thickBot="1" x14ac:dyDescent="0.25">
      <c r="B104" s="56" t="s">
        <v>12</v>
      </c>
      <c r="C104" s="29"/>
      <c r="D104" s="57" t="e">
        <f>VLOOKUP($C104,DiveList!$C$3:$D$71,2,FALSE)</f>
        <v>#N/A</v>
      </c>
      <c r="E104" s="34"/>
      <c r="F104" s="58" t="e">
        <f>VLOOKUP($C104,DiveList!$C$3:$H$71,IF($E104="S",5,IF($E104="P", 4, IF($E104="T", 3,IF($E104="F",6,5)))), FALSE)</f>
        <v>#N/A</v>
      </c>
      <c r="G104" s="35"/>
      <c r="H104" s="36"/>
      <c r="I104" s="36"/>
      <c r="J104" s="36"/>
      <c r="K104" s="36"/>
      <c r="L104" s="59" t="str">
        <f t="shared" si="15"/>
        <v/>
      </c>
      <c r="M104" s="59" t="str">
        <f>IF(ISNUMBER(L104),L104*F104,"")</f>
        <v/>
      </c>
      <c r="N104" s="60" t="str">
        <f>IF(AND(ISNUMBER(N103), ISNUMBER(M104)),N103+M104,"")</f>
        <v/>
      </c>
    </row>
    <row r="105" spans="2:14" ht="14.25" thickTop="1" thickBot="1" x14ac:dyDescent="0.25">
      <c r="B105" s="61"/>
      <c r="C105" s="62"/>
      <c r="D105" s="62"/>
      <c r="E105" s="62"/>
      <c r="F105" s="63"/>
      <c r="G105" s="46"/>
      <c r="H105" s="40"/>
      <c r="I105" s="40"/>
      <c r="J105" s="40"/>
      <c r="K105" s="40"/>
      <c r="L105" s="40"/>
      <c r="M105" s="64" t="s">
        <v>30</v>
      </c>
      <c r="N105" s="74" t="str">
        <f>IF(ISNUMBER(N104),N104,N103)</f>
        <v/>
      </c>
    </row>
    <row r="106" spans="2:14" ht="13.5" thickTop="1" x14ac:dyDescent="0.2">
      <c r="B106" s="1"/>
      <c r="C106" s="5"/>
      <c r="D106" s="5"/>
      <c r="E106" s="5"/>
      <c r="F106" s="6"/>
      <c r="G106" s="2"/>
    </row>
    <row r="107" spans="2:14" ht="13.5" thickBot="1" x14ac:dyDescent="0.25"/>
    <row r="108" spans="2:14" x14ac:dyDescent="0.2">
      <c r="B108" s="42" t="s">
        <v>13</v>
      </c>
      <c r="C108" s="88"/>
      <c r="D108" s="43" t="s">
        <v>16</v>
      </c>
      <c r="E108" s="9" t="s">
        <v>110</v>
      </c>
      <c r="F108" s="44"/>
      <c r="G108" s="44"/>
      <c r="H108" s="44"/>
      <c r="I108" s="44"/>
      <c r="J108" s="44"/>
      <c r="K108" s="44"/>
      <c r="L108" s="44"/>
      <c r="M108" s="65" t="s">
        <v>128</v>
      </c>
      <c r="N108" s="90"/>
    </row>
    <row r="109" spans="2:14" ht="13.5" thickBot="1" x14ac:dyDescent="0.25">
      <c r="B109" s="71" t="s">
        <v>14</v>
      </c>
      <c r="C109" s="89"/>
      <c r="D109" s="43" t="s">
        <v>17</v>
      </c>
      <c r="E109" s="9" t="s">
        <v>127</v>
      </c>
      <c r="F109" s="44"/>
      <c r="G109" s="44"/>
      <c r="H109" s="44"/>
      <c r="I109" s="44"/>
      <c r="J109" s="44"/>
      <c r="K109" s="44"/>
      <c r="L109" s="44"/>
      <c r="M109" s="72" t="s">
        <v>129</v>
      </c>
      <c r="N109" s="91"/>
    </row>
    <row r="110" spans="2:14" x14ac:dyDescent="0.2">
      <c r="B110" s="45"/>
      <c r="C110" s="46"/>
      <c r="D110" s="46"/>
      <c r="E110" s="46"/>
      <c r="F110" s="46"/>
      <c r="G110" s="46"/>
      <c r="H110" s="40"/>
      <c r="I110" s="40"/>
      <c r="J110" s="40"/>
      <c r="K110" s="40"/>
      <c r="L110" s="40"/>
      <c r="M110" s="40"/>
      <c r="N110" s="40"/>
    </row>
    <row r="111" spans="2:14" x14ac:dyDescent="0.2">
      <c r="B111" s="47"/>
      <c r="C111" s="48" t="s">
        <v>3</v>
      </c>
      <c r="D111" s="49" t="s">
        <v>4</v>
      </c>
      <c r="E111" s="49" t="s">
        <v>5</v>
      </c>
      <c r="F111" s="49" t="s">
        <v>6</v>
      </c>
      <c r="G111" s="49">
        <v>1</v>
      </c>
      <c r="H111" s="50">
        <v>2</v>
      </c>
      <c r="I111" s="50">
        <v>3</v>
      </c>
      <c r="J111" s="50">
        <v>4</v>
      </c>
      <c r="K111" s="50">
        <v>5</v>
      </c>
      <c r="L111" s="51" t="s">
        <v>7</v>
      </c>
      <c r="M111" s="51" t="s">
        <v>8</v>
      </c>
      <c r="N111" s="51" t="s">
        <v>126</v>
      </c>
    </row>
    <row r="112" spans="2:14" x14ac:dyDescent="0.2">
      <c r="B112" s="52" t="s">
        <v>9</v>
      </c>
      <c r="C112" s="30">
        <v>101</v>
      </c>
      <c r="D112" s="27" t="s">
        <v>22</v>
      </c>
      <c r="E112" s="28"/>
      <c r="F112" s="24">
        <v>1.9</v>
      </c>
      <c r="G112" s="31"/>
      <c r="H112" s="32"/>
      <c r="I112" s="32"/>
      <c r="J112" s="32"/>
      <c r="K112" s="32"/>
      <c r="L112" s="53" t="str">
        <f>IF(COUNT(G112:K112)=0,"", IF(COUNT(G112:K112)=2,SUM(G112:K112)*1.5, IF(COUNT(G112:K112)=3,SUM(G112:K112), IF(COUNT(G112:K112)=5,SUM(G112:K112)-MIN(G112:K112)-MAX(G112:K112), ))))</f>
        <v/>
      </c>
      <c r="M112" s="51" t="str">
        <f t="shared" ref="M112:M113" si="16">IF(ISNUMBER(L112),L112*F112,"")</f>
        <v/>
      </c>
      <c r="N112" s="54" t="str">
        <f>M112</f>
        <v/>
      </c>
    </row>
    <row r="113" spans="2:14" x14ac:dyDescent="0.2">
      <c r="B113" s="55" t="s">
        <v>10</v>
      </c>
      <c r="C113" s="25"/>
      <c r="D113" s="23" t="e">
        <f>VLOOKUP($C113,DiveList!$C$3:$D$71,2,FALSE)</f>
        <v>#N/A</v>
      </c>
      <c r="E113" s="26"/>
      <c r="F113" s="24" t="e">
        <f>VLOOKUP($C113,DiveList!$C$3:$H$71,IF($E113="S",5,IF($E113="P", 4, IF($E113="T", 3,IF($E113="F",6,5)))), FALSE)</f>
        <v>#N/A</v>
      </c>
      <c r="G113" s="31"/>
      <c r="H113" s="32"/>
      <c r="I113" s="32"/>
      <c r="J113" s="33"/>
      <c r="K113" s="33"/>
      <c r="L113" s="53" t="str">
        <f t="shared" ref="L113:L117" si="17">IF(COUNT(G113:K113)=0,"", IF(COUNT(G113:K113)=2,SUM(G113:K113)*1.5, IF(COUNT(G113:K113)=3,SUM(G113:K113), IF(COUNT(G113:K113)=5,SUM(G113:K113)-MIN(G113:K113)-MAX(G113:K113), ))))</f>
        <v/>
      </c>
      <c r="M113" s="51" t="str">
        <f t="shared" si="16"/>
        <v/>
      </c>
      <c r="N113" s="54" t="str">
        <f>IF(AND(ISNUMBER(N112), ISNUMBER(M113)),N112+M113,"")</f>
        <v/>
      </c>
    </row>
    <row r="114" spans="2:14" x14ac:dyDescent="0.2">
      <c r="B114" s="55" t="s">
        <v>11</v>
      </c>
      <c r="C114" s="25"/>
      <c r="D114" s="23" t="e">
        <f>VLOOKUP($C114,DiveList!$C$3:$D$71,2,FALSE)</f>
        <v>#N/A</v>
      </c>
      <c r="E114" s="26"/>
      <c r="F114" s="24" t="e">
        <f>VLOOKUP($C114,DiveList!$C$3:$H$71,IF($E114="S",5,IF($E114="P", 4, IF($E114="T", 3,IF($E114="F",6,5)))), FALSE)</f>
        <v>#N/A</v>
      </c>
      <c r="G114" s="31"/>
      <c r="H114" s="32"/>
      <c r="I114" s="32"/>
      <c r="J114" s="33"/>
      <c r="K114" s="33"/>
      <c r="L114" s="53" t="str">
        <f t="shared" si="17"/>
        <v/>
      </c>
      <c r="M114" s="51" t="str">
        <f>IF(ISNUMBER(L114),L114*F114,"")</f>
        <v/>
      </c>
      <c r="N114" s="54" t="str">
        <f>IF(AND(ISNUMBER(N113), ISNUMBER(M114)),N113+M114,"")</f>
        <v/>
      </c>
    </row>
    <row r="115" spans="2:14" x14ac:dyDescent="0.2">
      <c r="B115" s="80" t="s">
        <v>19</v>
      </c>
      <c r="C115" s="25"/>
      <c r="D115" s="23" t="e">
        <f>VLOOKUP($C115,DiveList!$C$3:$D$71,2,FALSE)</f>
        <v>#N/A</v>
      </c>
      <c r="E115" s="26"/>
      <c r="F115" s="24" t="e">
        <f>VLOOKUP($C115,DiveList!$C$3:$H$71,IF($E115="S",5,IF($E115="P", 4, IF($E115="T", 3,IF($E115="F",6,5)))), FALSE)</f>
        <v>#N/A</v>
      </c>
      <c r="G115" s="31"/>
      <c r="H115" s="32"/>
      <c r="I115" s="32"/>
      <c r="J115" s="33"/>
      <c r="K115" s="33"/>
      <c r="L115" s="53" t="str">
        <f t="shared" si="17"/>
        <v/>
      </c>
      <c r="M115" s="51" t="str">
        <f>IF(ISNUMBER(L115),L115*F115,"")</f>
        <v/>
      </c>
      <c r="N115" s="54" t="str">
        <f>IF(AND(ISNUMBER(N114), ISNUMBER(M115)),N114+M115,"")</f>
        <v/>
      </c>
    </row>
    <row r="116" spans="2:14" ht="13.5" thickBot="1" x14ac:dyDescent="0.25">
      <c r="B116" s="80" t="s">
        <v>159</v>
      </c>
      <c r="C116" s="25"/>
      <c r="D116" s="23" t="e">
        <f>VLOOKUP($C116,DiveList!$C$3:$D$71,2,FALSE)</f>
        <v>#N/A</v>
      </c>
      <c r="E116" s="26"/>
      <c r="F116" s="24" t="e">
        <f>VLOOKUP($C116,DiveList!$C$3:$H$71,IF($E116="S",5,IF($E116="P", 4, IF($E116="T", 3,IF($E116="F",6,5)))), FALSE)</f>
        <v>#N/A</v>
      </c>
      <c r="G116" s="31"/>
      <c r="H116" s="32"/>
      <c r="I116" s="32"/>
      <c r="J116" s="33"/>
      <c r="K116" s="33"/>
      <c r="L116" s="53" t="str">
        <f t="shared" si="17"/>
        <v/>
      </c>
      <c r="M116" s="51" t="str">
        <f>IF(ISNUMBER(L116),L116*F116,"")</f>
        <v/>
      </c>
      <c r="N116" s="54" t="str">
        <f>IF(AND(ISNUMBER(N115), ISNUMBER(M116)),N115+M116,"")</f>
        <v/>
      </c>
    </row>
    <row r="117" spans="2:14" ht="14.25" thickTop="1" thickBot="1" x14ac:dyDescent="0.25">
      <c r="B117" s="56" t="s">
        <v>12</v>
      </c>
      <c r="C117" s="29"/>
      <c r="D117" s="57" t="e">
        <f>VLOOKUP($C117,DiveList!$C$3:$D$71,2,FALSE)</f>
        <v>#N/A</v>
      </c>
      <c r="E117" s="34"/>
      <c r="F117" s="58" t="e">
        <f>VLOOKUP($C117,DiveList!$C$3:$H$71,IF($E117="S",5,IF($E117="P", 4, IF($E117="T", 3,IF($E117="F",6,5)))), FALSE)</f>
        <v>#N/A</v>
      </c>
      <c r="G117" s="35"/>
      <c r="H117" s="36"/>
      <c r="I117" s="36"/>
      <c r="J117" s="36"/>
      <c r="K117" s="36"/>
      <c r="L117" s="59" t="str">
        <f t="shared" si="17"/>
        <v/>
      </c>
      <c r="M117" s="59" t="str">
        <f>IF(ISNUMBER(L117),L117*F117,"")</f>
        <v/>
      </c>
      <c r="N117" s="60" t="str">
        <f>IF(AND(ISNUMBER(N116), ISNUMBER(M117)),N116+M117,"")</f>
        <v/>
      </c>
    </row>
    <row r="118" spans="2:14" ht="14.25" thickTop="1" thickBot="1" x14ac:dyDescent="0.25">
      <c r="B118" s="61"/>
      <c r="C118" s="62"/>
      <c r="D118" s="62"/>
      <c r="E118" s="62"/>
      <c r="F118" s="63"/>
      <c r="G118" s="46"/>
      <c r="H118" s="40"/>
      <c r="I118" s="40"/>
      <c r="J118" s="40"/>
      <c r="K118" s="40"/>
      <c r="L118" s="40"/>
      <c r="M118" s="64" t="s">
        <v>30</v>
      </c>
      <c r="N118" s="74" t="str">
        <f>IF(ISNUMBER(N117),N117,N116)</f>
        <v/>
      </c>
    </row>
    <row r="119" spans="2:14" ht="13.5" thickTop="1" x14ac:dyDescent="0.2">
      <c r="B119" s="1"/>
      <c r="C119" s="5"/>
      <c r="D119" s="5"/>
      <c r="E119" s="5"/>
      <c r="F119" s="6"/>
      <c r="G119" s="2"/>
    </row>
    <row r="120" spans="2:14" ht="13.5" thickBot="1" x14ac:dyDescent="0.25"/>
    <row r="121" spans="2:14" x14ac:dyDescent="0.2">
      <c r="B121" s="42" t="s">
        <v>13</v>
      </c>
      <c r="C121" s="88"/>
      <c r="D121" s="43" t="s">
        <v>16</v>
      </c>
      <c r="E121" s="9" t="s">
        <v>110</v>
      </c>
      <c r="F121" s="44"/>
      <c r="G121" s="44"/>
      <c r="H121" s="44"/>
      <c r="I121" s="44"/>
      <c r="J121" s="44"/>
      <c r="K121" s="44"/>
      <c r="L121" s="44"/>
      <c r="M121" s="65" t="s">
        <v>128</v>
      </c>
      <c r="N121" s="90"/>
    </row>
    <row r="122" spans="2:14" ht="13.5" thickBot="1" x14ac:dyDescent="0.25">
      <c r="B122" s="71" t="s">
        <v>14</v>
      </c>
      <c r="C122" s="89"/>
      <c r="D122" s="43" t="s">
        <v>17</v>
      </c>
      <c r="E122" s="9" t="s">
        <v>127</v>
      </c>
      <c r="F122" s="44"/>
      <c r="G122" s="44"/>
      <c r="H122" s="44"/>
      <c r="I122" s="44"/>
      <c r="J122" s="44"/>
      <c r="K122" s="44"/>
      <c r="L122" s="44"/>
      <c r="M122" s="72" t="s">
        <v>129</v>
      </c>
      <c r="N122" s="91"/>
    </row>
    <row r="123" spans="2:14" x14ac:dyDescent="0.2">
      <c r="B123" s="45"/>
      <c r="C123" s="46"/>
      <c r="D123" s="46"/>
      <c r="E123" s="46"/>
      <c r="F123" s="46"/>
      <c r="G123" s="46"/>
      <c r="H123" s="40"/>
      <c r="I123" s="40"/>
      <c r="J123" s="40"/>
      <c r="K123" s="40"/>
      <c r="L123" s="40"/>
      <c r="M123" s="40"/>
      <c r="N123" s="40"/>
    </row>
    <row r="124" spans="2:14" x14ac:dyDescent="0.2">
      <c r="B124" s="47"/>
      <c r="C124" s="48" t="s">
        <v>3</v>
      </c>
      <c r="D124" s="49" t="s">
        <v>4</v>
      </c>
      <c r="E124" s="49" t="s">
        <v>5</v>
      </c>
      <c r="F124" s="49" t="s">
        <v>6</v>
      </c>
      <c r="G124" s="49">
        <v>1</v>
      </c>
      <c r="H124" s="50">
        <v>2</v>
      </c>
      <c r="I124" s="50">
        <v>3</v>
      </c>
      <c r="J124" s="50">
        <v>4</v>
      </c>
      <c r="K124" s="50">
        <v>5</v>
      </c>
      <c r="L124" s="51" t="s">
        <v>7</v>
      </c>
      <c r="M124" s="51" t="s">
        <v>8</v>
      </c>
      <c r="N124" s="51" t="s">
        <v>126</v>
      </c>
    </row>
    <row r="125" spans="2:14" x14ac:dyDescent="0.2">
      <c r="B125" s="52" t="s">
        <v>9</v>
      </c>
      <c r="C125" s="30">
        <v>101</v>
      </c>
      <c r="D125" s="27" t="s">
        <v>22</v>
      </c>
      <c r="E125" s="28"/>
      <c r="F125" s="24">
        <v>1.9</v>
      </c>
      <c r="G125" s="31"/>
      <c r="H125" s="32"/>
      <c r="I125" s="32"/>
      <c r="J125" s="32"/>
      <c r="K125" s="32"/>
      <c r="L125" s="53" t="str">
        <f>IF(COUNT(G125:K125)=0,"", IF(COUNT(G125:K125)=2,SUM(G125:K125)*1.5, IF(COUNT(G125:K125)=3,SUM(G125:K125), IF(COUNT(G125:K125)=5,SUM(G125:K125)-MIN(G125:K125)-MAX(G125:K125), ))))</f>
        <v/>
      </c>
      <c r="M125" s="51" t="str">
        <f t="shared" ref="M125:M126" si="18">IF(ISNUMBER(L125),L125*F125,"")</f>
        <v/>
      </c>
      <c r="N125" s="54" t="str">
        <f>M125</f>
        <v/>
      </c>
    </row>
    <row r="126" spans="2:14" x14ac:dyDescent="0.2">
      <c r="B126" s="55" t="s">
        <v>10</v>
      </c>
      <c r="C126" s="25"/>
      <c r="D126" s="23" t="e">
        <f>VLOOKUP($C126,DiveList!$C$3:$D$71,2,FALSE)</f>
        <v>#N/A</v>
      </c>
      <c r="E126" s="26"/>
      <c r="F126" s="24" t="e">
        <f>VLOOKUP($C126,DiveList!$C$3:$H$71,IF($E126="S",5,IF($E126="P", 4, IF($E126="T", 3,IF($E126="F",6,5)))), FALSE)</f>
        <v>#N/A</v>
      </c>
      <c r="G126" s="31"/>
      <c r="H126" s="32"/>
      <c r="I126" s="32"/>
      <c r="J126" s="33"/>
      <c r="K126" s="33"/>
      <c r="L126" s="53" t="str">
        <f t="shared" ref="L126:L130" si="19">IF(COUNT(G126:K126)=0,"", IF(COUNT(G126:K126)=2,SUM(G126:K126)*1.5, IF(COUNT(G126:K126)=3,SUM(G126:K126), IF(COUNT(G126:K126)=5,SUM(G126:K126)-MIN(G126:K126)-MAX(G126:K126), ))))</f>
        <v/>
      </c>
      <c r="M126" s="51" t="str">
        <f t="shared" si="18"/>
        <v/>
      </c>
      <c r="N126" s="54" t="str">
        <f>IF(AND(ISNUMBER(N125), ISNUMBER(M126)),N125+M126,"")</f>
        <v/>
      </c>
    </row>
    <row r="127" spans="2:14" x14ac:dyDescent="0.2">
      <c r="B127" s="55" t="s">
        <v>11</v>
      </c>
      <c r="C127" s="25"/>
      <c r="D127" s="23" t="e">
        <f>VLOOKUP($C127,DiveList!$C$3:$D$71,2,FALSE)</f>
        <v>#N/A</v>
      </c>
      <c r="E127" s="26"/>
      <c r="F127" s="24" t="e">
        <f>VLOOKUP($C127,DiveList!$C$3:$H$71,IF($E127="S",5,IF($E127="P", 4, IF($E127="T", 3,IF($E127="F",6,5)))), FALSE)</f>
        <v>#N/A</v>
      </c>
      <c r="G127" s="31"/>
      <c r="H127" s="32"/>
      <c r="I127" s="32"/>
      <c r="J127" s="33"/>
      <c r="K127" s="33"/>
      <c r="L127" s="53" t="str">
        <f t="shared" si="19"/>
        <v/>
      </c>
      <c r="M127" s="51" t="str">
        <f>IF(ISNUMBER(L127),L127*F127,"")</f>
        <v/>
      </c>
      <c r="N127" s="54" t="str">
        <f>IF(AND(ISNUMBER(N126), ISNUMBER(M127)),N126+M127,"")</f>
        <v/>
      </c>
    </row>
    <row r="128" spans="2:14" x14ac:dyDescent="0.2">
      <c r="B128" s="80" t="s">
        <v>19</v>
      </c>
      <c r="C128" s="25"/>
      <c r="D128" s="23" t="e">
        <f>VLOOKUP($C128,DiveList!$C$3:$D$71,2,FALSE)</f>
        <v>#N/A</v>
      </c>
      <c r="E128" s="26"/>
      <c r="F128" s="24" t="e">
        <f>VLOOKUP($C128,DiveList!$C$3:$H$71,IF($E128="S",5,IF($E128="P", 4, IF($E128="T", 3,IF($E128="F",6,5)))), FALSE)</f>
        <v>#N/A</v>
      </c>
      <c r="G128" s="31"/>
      <c r="H128" s="32"/>
      <c r="I128" s="32"/>
      <c r="J128" s="33"/>
      <c r="K128" s="33"/>
      <c r="L128" s="53" t="str">
        <f t="shared" si="19"/>
        <v/>
      </c>
      <c r="M128" s="51" t="str">
        <f>IF(ISNUMBER(L128),L128*F128,"")</f>
        <v/>
      </c>
      <c r="N128" s="54" t="str">
        <f>IF(AND(ISNUMBER(N127), ISNUMBER(M128)),N127+M128,"")</f>
        <v/>
      </c>
    </row>
    <row r="129" spans="2:14" ht="13.5" thickBot="1" x14ac:dyDescent="0.25">
      <c r="B129" s="80" t="s">
        <v>159</v>
      </c>
      <c r="C129" s="25"/>
      <c r="D129" s="23" t="e">
        <f>VLOOKUP($C129,DiveList!$C$3:$D$71,2,FALSE)</f>
        <v>#N/A</v>
      </c>
      <c r="E129" s="26"/>
      <c r="F129" s="24" t="e">
        <f>VLOOKUP($C129,DiveList!$C$3:$H$71,IF($E129="S",5,IF($E129="P", 4, IF($E129="T", 3,IF($E129="F",6,5)))), FALSE)</f>
        <v>#N/A</v>
      </c>
      <c r="G129" s="31"/>
      <c r="H129" s="32"/>
      <c r="I129" s="32"/>
      <c r="J129" s="33"/>
      <c r="K129" s="33"/>
      <c r="L129" s="53" t="str">
        <f t="shared" si="19"/>
        <v/>
      </c>
      <c r="M129" s="51" t="str">
        <f>IF(ISNUMBER(L129),L129*F129,"")</f>
        <v/>
      </c>
      <c r="N129" s="54" t="str">
        <f>IF(AND(ISNUMBER(N128), ISNUMBER(M129)),N128+M129,"")</f>
        <v/>
      </c>
    </row>
    <row r="130" spans="2:14" ht="14.25" thickTop="1" thickBot="1" x14ac:dyDescent="0.25">
      <c r="B130" s="56" t="s">
        <v>12</v>
      </c>
      <c r="C130" s="29"/>
      <c r="D130" s="57" t="e">
        <f>VLOOKUP($C130,DiveList!$C$3:$D$71,2,FALSE)</f>
        <v>#N/A</v>
      </c>
      <c r="E130" s="34"/>
      <c r="F130" s="58" t="e">
        <f>VLOOKUP($C130,DiveList!$C$3:$H$71,IF($E130="S",5,IF($E130="P", 4, IF($E130="T", 3,IF($E130="F",6,5)))), FALSE)</f>
        <v>#N/A</v>
      </c>
      <c r="G130" s="35"/>
      <c r="H130" s="36"/>
      <c r="I130" s="36"/>
      <c r="J130" s="36"/>
      <c r="K130" s="36"/>
      <c r="L130" s="59" t="str">
        <f t="shared" si="19"/>
        <v/>
      </c>
      <c r="M130" s="59" t="str">
        <f>IF(ISNUMBER(L130),L130*F130,"")</f>
        <v/>
      </c>
      <c r="N130" s="60" t="str">
        <f>IF(AND(ISNUMBER(N129), ISNUMBER(M130)),N129+M130,"")</f>
        <v/>
      </c>
    </row>
    <row r="131" spans="2:14" ht="14.25" thickTop="1" thickBot="1" x14ac:dyDescent="0.25">
      <c r="B131" s="61"/>
      <c r="C131" s="62"/>
      <c r="D131" s="62"/>
      <c r="E131" s="62"/>
      <c r="F131" s="63"/>
      <c r="G131" s="46"/>
      <c r="H131" s="40"/>
      <c r="I131" s="40"/>
      <c r="J131" s="40"/>
      <c r="K131" s="40"/>
      <c r="L131" s="40"/>
      <c r="M131" s="64" t="s">
        <v>30</v>
      </c>
      <c r="N131" s="74" t="str">
        <f>IF(ISNUMBER(N130),N130,N129)</f>
        <v/>
      </c>
    </row>
    <row r="132" spans="2:14" ht="13.5" thickTop="1" x14ac:dyDescent="0.2">
      <c r="B132" s="1"/>
      <c r="C132" s="5"/>
      <c r="D132" s="5"/>
      <c r="E132" s="5"/>
      <c r="F132" s="6"/>
      <c r="G132" s="2"/>
    </row>
    <row r="133" spans="2:14" ht="13.5" thickBot="1" x14ac:dyDescent="0.25"/>
    <row r="134" spans="2:14" x14ac:dyDescent="0.2">
      <c r="B134" s="42" t="s">
        <v>13</v>
      </c>
      <c r="C134" s="88"/>
      <c r="D134" s="43" t="s">
        <v>16</v>
      </c>
      <c r="E134" s="9" t="s">
        <v>110</v>
      </c>
      <c r="F134" s="44"/>
      <c r="G134" s="44"/>
      <c r="H134" s="44"/>
      <c r="I134" s="44"/>
      <c r="J134" s="44"/>
      <c r="K134" s="44"/>
      <c r="L134" s="44"/>
      <c r="M134" s="65" t="s">
        <v>128</v>
      </c>
      <c r="N134" s="90"/>
    </row>
    <row r="135" spans="2:14" ht="13.5" thickBot="1" x14ac:dyDescent="0.25">
      <c r="B135" s="71" t="s">
        <v>14</v>
      </c>
      <c r="C135" s="89"/>
      <c r="D135" s="43" t="s">
        <v>17</v>
      </c>
      <c r="E135" s="9" t="s">
        <v>127</v>
      </c>
      <c r="F135" s="44"/>
      <c r="G135" s="44"/>
      <c r="H135" s="44"/>
      <c r="I135" s="44"/>
      <c r="J135" s="44"/>
      <c r="K135" s="44"/>
      <c r="L135" s="44"/>
      <c r="M135" s="72" t="s">
        <v>129</v>
      </c>
      <c r="N135" s="91"/>
    </row>
    <row r="136" spans="2:14" x14ac:dyDescent="0.2">
      <c r="B136" s="45"/>
      <c r="C136" s="46"/>
      <c r="D136" s="46"/>
      <c r="E136" s="46"/>
      <c r="F136" s="46"/>
      <c r="G136" s="46"/>
      <c r="H136" s="40"/>
      <c r="I136" s="40"/>
      <c r="J136" s="40"/>
      <c r="K136" s="40"/>
      <c r="L136" s="40"/>
      <c r="M136" s="40"/>
      <c r="N136" s="40"/>
    </row>
    <row r="137" spans="2:14" x14ac:dyDescent="0.2">
      <c r="B137" s="47"/>
      <c r="C137" s="48" t="s">
        <v>3</v>
      </c>
      <c r="D137" s="49" t="s">
        <v>4</v>
      </c>
      <c r="E137" s="49" t="s">
        <v>5</v>
      </c>
      <c r="F137" s="49" t="s">
        <v>6</v>
      </c>
      <c r="G137" s="49">
        <v>1</v>
      </c>
      <c r="H137" s="50">
        <v>2</v>
      </c>
      <c r="I137" s="50">
        <v>3</v>
      </c>
      <c r="J137" s="50">
        <v>4</v>
      </c>
      <c r="K137" s="50">
        <v>5</v>
      </c>
      <c r="L137" s="51" t="s">
        <v>7</v>
      </c>
      <c r="M137" s="51" t="s">
        <v>8</v>
      </c>
      <c r="N137" s="51" t="s">
        <v>126</v>
      </c>
    </row>
    <row r="138" spans="2:14" x14ac:dyDescent="0.2">
      <c r="B138" s="52" t="s">
        <v>9</v>
      </c>
      <c r="C138" s="30">
        <v>101</v>
      </c>
      <c r="D138" s="27" t="s">
        <v>22</v>
      </c>
      <c r="E138" s="28"/>
      <c r="F138" s="24">
        <v>1.9</v>
      </c>
      <c r="G138" s="31"/>
      <c r="H138" s="32"/>
      <c r="I138" s="32"/>
      <c r="J138" s="32"/>
      <c r="K138" s="32"/>
      <c r="L138" s="53" t="str">
        <f>IF(COUNT(G138:K138)=0,"", IF(COUNT(G138:K138)=2,SUM(G138:K138)*1.5, IF(COUNT(G138:K138)=3,SUM(G138:K138), IF(COUNT(G138:K138)=5,SUM(G138:K138)-MIN(G138:K138)-MAX(G138:K138), ))))</f>
        <v/>
      </c>
      <c r="M138" s="51" t="str">
        <f t="shared" ref="M138:M139" si="20">IF(ISNUMBER(L138),L138*F138,"")</f>
        <v/>
      </c>
      <c r="N138" s="54" t="str">
        <f>M138</f>
        <v/>
      </c>
    </row>
    <row r="139" spans="2:14" x14ac:dyDescent="0.2">
      <c r="B139" s="55" t="s">
        <v>10</v>
      </c>
      <c r="C139" s="25"/>
      <c r="D139" s="23" t="e">
        <f>VLOOKUP($C139,DiveList!$C$3:$D$71,2,FALSE)</f>
        <v>#N/A</v>
      </c>
      <c r="E139" s="26"/>
      <c r="F139" s="24" t="e">
        <f>VLOOKUP($C139,DiveList!$C$3:$H$71,IF($E139="S",5,IF($E139="P", 4, IF($E139="T", 3,IF($E139="F",6,5)))), FALSE)</f>
        <v>#N/A</v>
      </c>
      <c r="G139" s="31"/>
      <c r="H139" s="32"/>
      <c r="I139" s="32"/>
      <c r="J139" s="33"/>
      <c r="K139" s="33"/>
      <c r="L139" s="53" t="str">
        <f t="shared" ref="L139:L143" si="21">IF(COUNT(G139:K139)=0,"", IF(COUNT(G139:K139)=2,SUM(G139:K139)*1.5, IF(COUNT(G139:K139)=3,SUM(G139:K139), IF(COUNT(G139:K139)=5,SUM(G139:K139)-MIN(G139:K139)-MAX(G139:K139), ))))</f>
        <v/>
      </c>
      <c r="M139" s="51" t="str">
        <f t="shared" si="20"/>
        <v/>
      </c>
      <c r="N139" s="54" t="str">
        <f>IF(AND(ISNUMBER(N138), ISNUMBER(M139)),N138+M139,"")</f>
        <v/>
      </c>
    </row>
    <row r="140" spans="2:14" x14ac:dyDescent="0.2">
      <c r="B140" s="55" t="s">
        <v>11</v>
      </c>
      <c r="C140" s="25"/>
      <c r="D140" s="23" t="e">
        <f>VLOOKUP($C140,DiveList!$C$3:$D$71,2,FALSE)</f>
        <v>#N/A</v>
      </c>
      <c r="E140" s="26"/>
      <c r="F140" s="24" t="e">
        <f>VLOOKUP($C140,DiveList!$C$3:$H$71,IF($E140="S",5,IF($E140="P", 4, IF($E140="T", 3,IF($E140="F",6,5)))), FALSE)</f>
        <v>#N/A</v>
      </c>
      <c r="G140" s="31"/>
      <c r="H140" s="32"/>
      <c r="I140" s="32"/>
      <c r="J140" s="33"/>
      <c r="K140" s="33"/>
      <c r="L140" s="53" t="str">
        <f t="shared" si="21"/>
        <v/>
      </c>
      <c r="M140" s="51" t="str">
        <f>IF(ISNUMBER(L140),L140*F140,"")</f>
        <v/>
      </c>
      <c r="N140" s="54" t="str">
        <f>IF(AND(ISNUMBER(N139), ISNUMBER(M140)),N139+M140,"")</f>
        <v/>
      </c>
    </row>
    <row r="141" spans="2:14" x14ac:dyDescent="0.2">
      <c r="B141" s="80" t="s">
        <v>19</v>
      </c>
      <c r="C141" s="25"/>
      <c r="D141" s="23" t="e">
        <f>VLOOKUP($C141,DiveList!$C$3:$D$71,2,FALSE)</f>
        <v>#N/A</v>
      </c>
      <c r="E141" s="26"/>
      <c r="F141" s="24" t="e">
        <f>VLOOKUP($C141,DiveList!$C$3:$H$71,IF($E141="S",5,IF($E141="P", 4, IF($E141="T", 3,IF($E141="F",6,5)))), FALSE)</f>
        <v>#N/A</v>
      </c>
      <c r="G141" s="31"/>
      <c r="H141" s="32"/>
      <c r="I141" s="32"/>
      <c r="J141" s="33"/>
      <c r="K141" s="33"/>
      <c r="L141" s="53" t="str">
        <f t="shared" si="21"/>
        <v/>
      </c>
      <c r="M141" s="51" t="str">
        <f>IF(ISNUMBER(L141),L141*F141,"")</f>
        <v/>
      </c>
      <c r="N141" s="54" t="str">
        <f>IF(AND(ISNUMBER(N140), ISNUMBER(M141)),N140+M141,"")</f>
        <v/>
      </c>
    </row>
    <row r="142" spans="2:14" ht="13.5" thickBot="1" x14ac:dyDescent="0.25">
      <c r="B142" s="80" t="s">
        <v>159</v>
      </c>
      <c r="C142" s="25"/>
      <c r="D142" s="23" t="e">
        <f>VLOOKUP($C142,DiveList!$C$3:$D$71,2,FALSE)</f>
        <v>#N/A</v>
      </c>
      <c r="E142" s="26"/>
      <c r="F142" s="24" t="e">
        <f>VLOOKUP($C142,DiveList!$C$3:$H$71,IF($E142="S",5,IF($E142="P", 4, IF($E142="T", 3,IF($E142="F",6,5)))), FALSE)</f>
        <v>#N/A</v>
      </c>
      <c r="G142" s="31"/>
      <c r="H142" s="32"/>
      <c r="I142" s="32"/>
      <c r="J142" s="33"/>
      <c r="K142" s="33"/>
      <c r="L142" s="53" t="str">
        <f t="shared" si="21"/>
        <v/>
      </c>
      <c r="M142" s="51" t="str">
        <f>IF(ISNUMBER(L142),L142*F142,"")</f>
        <v/>
      </c>
      <c r="N142" s="54" t="str">
        <f>IF(AND(ISNUMBER(N141), ISNUMBER(M142)),N141+M142,"")</f>
        <v/>
      </c>
    </row>
    <row r="143" spans="2:14" ht="14.25" thickTop="1" thickBot="1" x14ac:dyDescent="0.25">
      <c r="B143" s="56" t="s">
        <v>12</v>
      </c>
      <c r="C143" s="29"/>
      <c r="D143" s="57" t="e">
        <f>VLOOKUP($C143,DiveList!$C$3:$D$71,2,FALSE)</f>
        <v>#N/A</v>
      </c>
      <c r="E143" s="34"/>
      <c r="F143" s="58" t="e">
        <f>VLOOKUP($C143,DiveList!$C$3:$H$71,IF($E143="S",5,IF($E143="P", 4, IF($E143="T", 3,IF($E143="F",6,5)))), FALSE)</f>
        <v>#N/A</v>
      </c>
      <c r="G143" s="35"/>
      <c r="H143" s="36"/>
      <c r="I143" s="36"/>
      <c r="J143" s="36"/>
      <c r="K143" s="36"/>
      <c r="L143" s="59" t="str">
        <f t="shared" si="21"/>
        <v/>
      </c>
      <c r="M143" s="59" t="str">
        <f>IF(ISNUMBER(L143),L143*F143,"")</f>
        <v/>
      </c>
      <c r="N143" s="60" t="str">
        <f>IF(AND(ISNUMBER(N142), ISNUMBER(M143)),N142+M143,"")</f>
        <v/>
      </c>
    </row>
    <row r="144" spans="2:14" ht="14.25" thickTop="1" thickBot="1" x14ac:dyDescent="0.25">
      <c r="B144" s="61"/>
      <c r="C144" s="62"/>
      <c r="D144" s="62"/>
      <c r="E144" s="62"/>
      <c r="F144" s="63"/>
      <c r="G144" s="46"/>
      <c r="H144" s="40"/>
      <c r="I144" s="40"/>
      <c r="J144" s="40"/>
      <c r="K144" s="40"/>
      <c r="L144" s="40"/>
      <c r="M144" s="64" t="s">
        <v>30</v>
      </c>
      <c r="N144" s="74" t="str">
        <f>IF(ISNUMBER(N143),N143,N142)</f>
        <v/>
      </c>
    </row>
    <row r="145" spans="2:7" ht="13.5" thickTop="1" x14ac:dyDescent="0.2">
      <c r="B145" s="1"/>
      <c r="C145" s="5"/>
      <c r="D145" s="5"/>
      <c r="E145" s="5"/>
      <c r="F145" s="6"/>
      <c r="G145" s="2"/>
    </row>
  </sheetData>
  <sheetProtection sheet="1" objects="1" scenarios="1"/>
  <mergeCells count="23">
    <mergeCell ref="C30:C31"/>
    <mergeCell ref="N30:N31"/>
    <mergeCell ref="M2:N2"/>
    <mergeCell ref="C4:C5"/>
    <mergeCell ref="N4:N5"/>
    <mergeCell ref="C17:C18"/>
    <mergeCell ref="N17:N18"/>
    <mergeCell ref="C43:C44"/>
    <mergeCell ref="N43:N44"/>
    <mergeCell ref="C56:C57"/>
    <mergeCell ref="N56:N57"/>
    <mergeCell ref="C69:C70"/>
    <mergeCell ref="N69:N70"/>
    <mergeCell ref="C121:C122"/>
    <mergeCell ref="N121:N122"/>
    <mergeCell ref="C134:C135"/>
    <mergeCell ref="N134:N135"/>
    <mergeCell ref="C82:C83"/>
    <mergeCell ref="N82:N83"/>
    <mergeCell ref="C95:C96"/>
    <mergeCell ref="N95:N96"/>
    <mergeCell ref="C108:C109"/>
    <mergeCell ref="N108:N109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FF22A8-6A0B-4E4F-B27D-2C614BB283E7}">
          <x14:formula1>
            <xm:f>DiveList!$E$2:$H$2</xm:f>
          </x14:formula1>
          <xm:sqref>E8:E13 E21:E26 E34:E39 E47:E52 E60:E65 E73:E78 E86:E91 E99:E104 E112:E117 E125:E130 E138:E143</xm:sqref>
        </x14:dataValidation>
        <x14:dataValidation type="list" allowBlank="1" showInputMessage="1" showErrorMessage="1" xr:uid="{F7EAD0F4-3F0E-4150-A72A-A68830623F04}">
          <x14:formula1>
            <xm:f>DiveList!$C$3:$C$51</xm:f>
          </x14:formula1>
          <xm:sqref>C9:C12 C22:C25 C35:C38 C48:C51 C61:C64 C74:C77 C87:C90 C100:C103 C113:C116 C126:C129 C139:C142</xm:sqref>
        </x14:dataValidation>
        <x14:dataValidation type="list" allowBlank="1" showInputMessage="1" showErrorMessage="1" xr:uid="{9D2A97DE-9792-43DE-9D3C-DFBD12084274}">
          <x14:formula1>
            <xm:f>DiveList!$C:$C</xm:f>
          </x14:formula1>
          <xm:sqref>C13 C26 C39 C52 C65 C78 C91 C104 C117 C130 C143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F84FA-6FC5-4B0C-A897-A63DC81AE0E2}">
  <sheetPr>
    <tabColor theme="4" tint="0.39997558519241921"/>
    <pageSetUpPr fitToPage="1"/>
  </sheetPr>
  <dimension ref="B1:P145"/>
  <sheetViews>
    <sheetView workbookViewId="0">
      <pane ySplit="2" topLeftCell="A3" activePane="bottomLeft" state="frozen"/>
      <selection pane="bottomLeft" activeCell="C3" sqref="C3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162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3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x14ac:dyDescent="0.2">
      <c r="B11" s="80" t="s">
        <v>19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thickBot="1" x14ac:dyDescent="0.25">
      <c r="B12" s="80" t="s">
        <v>159</v>
      </c>
      <c r="C12" s="25"/>
      <c r="D12" s="23" t="e">
        <f>VLOOKUP($C12,DiveList!$C$3:$D$71,2,FALSE)</f>
        <v>#N/A</v>
      </c>
      <c r="E12" s="26"/>
      <c r="F12" s="24" t="e">
        <f>VLOOKUP($C12,DiveList!$C$3:$H$71,IF($E12="S",5,IF($E12="P", 4, IF($E12="T", 3,IF($E12="F",6,5)))), FALSE)</f>
        <v>#N/A</v>
      </c>
      <c r="G12" s="31"/>
      <c r="H12" s="32"/>
      <c r="I12" s="32"/>
      <c r="J12" s="33"/>
      <c r="K12" s="33"/>
      <c r="L12" s="53" t="str">
        <f t="shared" si="1"/>
        <v/>
      </c>
      <c r="M12" s="51" t="str">
        <f>IF(ISNUMBER(L12),L12*F12,"")</f>
        <v/>
      </c>
      <c r="N12" s="54" t="str">
        <f>IF(AND(ISNUMBER(N11), ISNUMBER(M12)),N11+M12,"")</f>
        <v/>
      </c>
    </row>
    <row r="13" spans="2:16" ht="14.25" customHeight="1" thickTop="1" thickBot="1" x14ac:dyDescent="0.25">
      <c r="B13" s="56" t="s">
        <v>12</v>
      </c>
      <c r="C13" s="29"/>
      <c r="D13" s="57" t="e">
        <f>VLOOKUP($C13,DiveList!$C$3:$D$71,2,FALSE)</f>
        <v>#N/A</v>
      </c>
      <c r="E13" s="34"/>
      <c r="F13" s="58" t="e">
        <f>VLOOKUP($C13,DiveList!$C$3:$H$71,IF($E13="S",5,IF($E13="P", 4, IF($E13="T", 3,IF($E13="F",6,5)))), FALSE)</f>
        <v>#N/A</v>
      </c>
      <c r="G13" s="35"/>
      <c r="H13" s="36"/>
      <c r="I13" s="36"/>
      <c r="J13" s="36"/>
      <c r="K13" s="36"/>
      <c r="L13" s="59" t="str">
        <f t="shared" si="1"/>
        <v/>
      </c>
      <c r="M13" s="59" t="str">
        <f>IF(ISNUMBER(L13),L13*F13,"")</f>
        <v/>
      </c>
      <c r="N13" s="60" t="str">
        <f>IF(AND(ISNUMBER(N12), ISNUMBER(M13)),N12+M13,"")</f>
        <v/>
      </c>
    </row>
    <row r="14" spans="2:16" ht="20.25" customHeight="1" thickTop="1" thickBot="1" x14ac:dyDescent="0.25">
      <c r="B14" s="61"/>
      <c r="C14" s="62"/>
      <c r="D14" s="62"/>
      <c r="E14" s="62"/>
      <c r="F14" s="63"/>
      <c r="G14" s="46"/>
      <c r="H14" s="40"/>
      <c r="I14" s="40"/>
      <c r="J14" s="40"/>
      <c r="K14" s="40"/>
      <c r="L14" s="40"/>
      <c r="M14" s="64" t="s">
        <v>30</v>
      </c>
      <c r="N14" s="74" t="str">
        <f>IF(ISNUMBER(N13),N13,N12)</f>
        <v/>
      </c>
    </row>
    <row r="15" spans="2:16" ht="16.5" customHeight="1" thickTop="1" x14ac:dyDescent="0.2">
      <c r="B15" s="1"/>
      <c r="C15" s="5"/>
      <c r="D15" s="5"/>
      <c r="E15" s="5"/>
      <c r="F15" s="6"/>
      <c r="G15" s="2"/>
    </row>
    <row r="16" spans="2:16" ht="13.5" thickBot="1" x14ac:dyDescent="0.25"/>
    <row r="17" spans="2:14" x14ac:dyDescent="0.2">
      <c r="B17" s="42" t="s">
        <v>13</v>
      </c>
      <c r="C17" s="88"/>
      <c r="D17" s="43" t="s">
        <v>16</v>
      </c>
      <c r="E17" s="9" t="s">
        <v>110</v>
      </c>
      <c r="F17" s="44"/>
      <c r="G17" s="44"/>
      <c r="H17" s="44"/>
      <c r="I17" s="44"/>
      <c r="J17" s="44"/>
      <c r="K17" s="44"/>
      <c r="L17" s="44"/>
      <c r="M17" s="65" t="s">
        <v>128</v>
      </c>
      <c r="N17" s="90"/>
    </row>
    <row r="18" spans="2:14" ht="13.5" thickBot="1" x14ac:dyDescent="0.25">
      <c r="B18" s="71" t="s">
        <v>14</v>
      </c>
      <c r="C18" s="89"/>
      <c r="D18" s="43" t="s">
        <v>17</v>
      </c>
      <c r="E18" s="9" t="s">
        <v>127</v>
      </c>
      <c r="F18" s="44"/>
      <c r="G18" s="44"/>
      <c r="H18" s="44"/>
      <c r="I18" s="44"/>
      <c r="J18" s="44"/>
      <c r="K18" s="44"/>
      <c r="L18" s="44"/>
      <c r="M18" s="72" t="s">
        <v>129</v>
      </c>
      <c r="N18" s="91"/>
    </row>
    <row r="19" spans="2:14" x14ac:dyDescent="0.2">
      <c r="B19" s="45"/>
      <c r="C19" s="46"/>
      <c r="D19" s="46"/>
      <c r="E19" s="46"/>
      <c r="F19" s="46"/>
      <c r="G19" s="46"/>
      <c r="H19" s="40"/>
      <c r="I19" s="40"/>
      <c r="J19" s="40"/>
      <c r="K19" s="40"/>
      <c r="L19" s="40"/>
      <c r="M19" s="40"/>
      <c r="N19" s="40"/>
    </row>
    <row r="20" spans="2:14" x14ac:dyDescent="0.2">
      <c r="B20" s="47"/>
      <c r="C20" s="48" t="s">
        <v>3</v>
      </c>
      <c r="D20" s="49" t="s">
        <v>4</v>
      </c>
      <c r="E20" s="49" t="s">
        <v>5</v>
      </c>
      <c r="F20" s="49" t="s">
        <v>6</v>
      </c>
      <c r="G20" s="49">
        <v>1</v>
      </c>
      <c r="H20" s="50">
        <v>2</v>
      </c>
      <c r="I20" s="50">
        <v>3</v>
      </c>
      <c r="J20" s="50">
        <v>4</v>
      </c>
      <c r="K20" s="50">
        <v>5</v>
      </c>
      <c r="L20" s="51" t="s">
        <v>7</v>
      </c>
      <c r="M20" s="51" t="s">
        <v>8</v>
      </c>
      <c r="N20" s="51" t="s">
        <v>126</v>
      </c>
    </row>
    <row r="21" spans="2:14" x14ac:dyDescent="0.2">
      <c r="B21" s="52" t="s">
        <v>9</v>
      </c>
      <c r="C21" s="30">
        <v>101</v>
      </c>
      <c r="D21" s="27" t="s">
        <v>22</v>
      </c>
      <c r="E21" s="28"/>
      <c r="F21" s="24">
        <v>1.9</v>
      </c>
      <c r="G21" s="31"/>
      <c r="H21" s="32"/>
      <c r="I21" s="32"/>
      <c r="J21" s="32"/>
      <c r="K21" s="32"/>
      <c r="L21" s="53" t="str">
        <f>IF(COUNT(G21:K21)=0,"", IF(COUNT(G21:K21)=2,SUM(G21:K21)*1.5, IF(COUNT(G21:K21)=3,SUM(G21:K21), IF(COUNT(G21:K21)=5,SUM(G21:K21)-MIN(G21:K21)-MAX(G21:K21), ))))</f>
        <v/>
      </c>
      <c r="M21" s="51" t="str">
        <f t="shared" ref="M21:M22" si="2">IF(ISNUMBER(L21),L21*F21,"")</f>
        <v/>
      </c>
      <c r="N21" s="54" t="str">
        <f>M21</f>
        <v/>
      </c>
    </row>
    <row r="22" spans="2:14" x14ac:dyDescent="0.2">
      <c r="B22" s="55" t="s">
        <v>10</v>
      </c>
      <c r="C22" s="25"/>
      <c r="D22" s="23" t="e">
        <f>VLOOKUP($C22,DiveList!$C$3:$D$71,2,FALSE)</f>
        <v>#N/A</v>
      </c>
      <c r="E22" s="26"/>
      <c r="F22" s="24" t="e">
        <f>VLOOKUP($C22,DiveList!$C$3:$H$71,IF($E22="S",5,IF($E22="P", 4, IF($E22="T", 3,IF($E22="F",6,5)))), FALSE)</f>
        <v>#N/A</v>
      </c>
      <c r="G22" s="31"/>
      <c r="H22" s="32"/>
      <c r="I22" s="32"/>
      <c r="J22" s="33"/>
      <c r="K22" s="33"/>
      <c r="L22" s="53" t="str">
        <f t="shared" ref="L22:L26" si="3">IF(COUNT(G22:K22)=0,"", IF(COUNT(G22:K22)=2,SUM(G22:K22)*1.5, IF(COUNT(G22:K22)=3,SUM(G22:K22), IF(COUNT(G22:K22)=5,SUM(G22:K22)-MIN(G22:K22)-MAX(G22:K22), ))))</f>
        <v/>
      </c>
      <c r="M22" s="51" t="str">
        <f t="shared" si="2"/>
        <v/>
      </c>
      <c r="N22" s="54" t="str">
        <f>IF(AND(ISNUMBER(N21), ISNUMBER(M22)),N21+M22,"")</f>
        <v/>
      </c>
    </row>
    <row r="23" spans="2:14" x14ac:dyDescent="0.2">
      <c r="B23" s="55" t="s">
        <v>11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1"/>
      <c r="H23" s="32"/>
      <c r="I23" s="32"/>
      <c r="J23" s="33"/>
      <c r="K23" s="33"/>
      <c r="L23" s="53" t="str">
        <f t="shared" si="3"/>
        <v/>
      </c>
      <c r="M23" s="51" t="str">
        <f>IF(ISNUMBER(L23),L23*F23,"")</f>
        <v/>
      </c>
      <c r="N23" s="54" t="str">
        <f>IF(AND(ISNUMBER(N22), ISNUMBER(M23)),N22+M23,"")</f>
        <v/>
      </c>
    </row>
    <row r="24" spans="2:14" x14ac:dyDescent="0.2">
      <c r="B24" s="80" t="s">
        <v>19</v>
      </c>
      <c r="C24" s="25"/>
      <c r="D24" s="23" t="e">
        <f>VLOOKUP($C24,DiveList!$C$3:$D$71,2,FALSE)</f>
        <v>#N/A</v>
      </c>
      <c r="E24" s="26"/>
      <c r="F24" s="24" t="e">
        <f>VLOOKUP($C24,DiveList!$C$3:$H$71,IF($E24="S",5,IF($E24="P", 4, IF($E24="T", 3,IF($E24="F",6,5)))), FALSE)</f>
        <v>#N/A</v>
      </c>
      <c r="G24" s="31"/>
      <c r="H24" s="32"/>
      <c r="I24" s="32"/>
      <c r="J24" s="33"/>
      <c r="K24" s="33"/>
      <c r="L24" s="53" t="str">
        <f t="shared" si="3"/>
        <v/>
      </c>
      <c r="M24" s="51" t="str">
        <f>IF(ISNUMBER(L24),L24*F24,"")</f>
        <v/>
      </c>
      <c r="N24" s="54" t="str">
        <f>IF(AND(ISNUMBER(N23), ISNUMBER(M24)),N23+M24,"")</f>
        <v/>
      </c>
    </row>
    <row r="25" spans="2:14" ht="13.5" thickBot="1" x14ac:dyDescent="0.25">
      <c r="B25" s="80" t="s">
        <v>159</v>
      </c>
      <c r="C25" s="25"/>
      <c r="D25" s="23" t="e">
        <f>VLOOKUP($C25,DiveList!$C$3:$D$71,2,FALSE)</f>
        <v>#N/A</v>
      </c>
      <c r="E25" s="26"/>
      <c r="F25" s="24" t="e">
        <f>VLOOKUP($C25,DiveList!$C$3:$H$71,IF($E25="S",5,IF($E25="P", 4, IF($E25="T", 3,IF($E25="F",6,5)))), FALSE)</f>
        <v>#N/A</v>
      </c>
      <c r="G25" s="31"/>
      <c r="H25" s="32"/>
      <c r="I25" s="32"/>
      <c r="J25" s="33"/>
      <c r="K25" s="33"/>
      <c r="L25" s="53" t="str">
        <f t="shared" si="3"/>
        <v/>
      </c>
      <c r="M25" s="51" t="str">
        <f>IF(ISNUMBER(L25),L25*F25,"")</f>
        <v/>
      </c>
      <c r="N25" s="54" t="str">
        <f>IF(AND(ISNUMBER(N24), ISNUMBER(M25)),N24+M25,"")</f>
        <v/>
      </c>
    </row>
    <row r="26" spans="2:14" ht="14.25" thickTop="1" thickBot="1" x14ac:dyDescent="0.25">
      <c r="B26" s="56" t="s">
        <v>12</v>
      </c>
      <c r="C26" s="29"/>
      <c r="D26" s="57" t="e">
        <f>VLOOKUP($C26,DiveList!$C$3:$D$71,2,FALSE)</f>
        <v>#N/A</v>
      </c>
      <c r="E26" s="34"/>
      <c r="F26" s="58" t="e">
        <f>VLOOKUP($C26,DiveList!$C$3:$H$71,IF($E26="S",5,IF($E26="P", 4, IF($E26="T", 3,IF($E26="F",6,5)))), FALSE)</f>
        <v>#N/A</v>
      </c>
      <c r="G26" s="35"/>
      <c r="H26" s="36"/>
      <c r="I26" s="36"/>
      <c r="J26" s="36"/>
      <c r="K26" s="36"/>
      <c r="L26" s="59" t="str">
        <f t="shared" si="3"/>
        <v/>
      </c>
      <c r="M26" s="59" t="str">
        <f>IF(ISNUMBER(L26),L26*F26,"")</f>
        <v/>
      </c>
      <c r="N26" s="60" t="str">
        <f>IF(AND(ISNUMBER(N25), ISNUMBER(M26)),N25+M26,"")</f>
        <v/>
      </c>
    </row>
    <row r="27" spans="2:14" ht="14.25" thickTop="1" thickBot="1" x14ac:dyDescent="0.25">
      <c r="B27" s="61"/>
      <c r="C27" s="62"/>
      <c r="D27" s="62"/>
      <c r="E27" s="62"/>
      <c r="F27" s="63"/>
      <c r="G27" s="46"/>
      <c r="H27" s="40"/>
      <c r="I27" s="40"/>
      <c r="J27" s="40"/>
      <c r="K27" s="40"/>
      <c r="L27" s="40"/>
      <c r="M27" s="64" t="s">
        <v>30</v>
      </c>
      <c r="N27" s="74" t="str">
        <f>IF(ISNUMBER(N26),N26,N25)</f>
        <v/>
      </c>
    </row>
    <row r="28" spans="2:14" ht="13.5" thickTop="1" x14ac:dyDescent="0.2">
      <c r="B28" s="1"/>
      <c r="C28" s="5"/>
      <c r="D28" s="5"/>
      <c r="E28" s="5"/>
      <c r="F28" s="6"/>
      <c r="G28" s="2"/>
    </row>
    <row r="29" spans="2:14" ht="13.5" thickBot="1" x14ac:dyDescent="0.25"/>
    <row r="30" spans="2:14" x14ac:dyDescent="0.2">
      <c r="B30" s="42" t="s">
        <v>13</v>
      </c>
      <c r="C30" s="88"/>
      <c r="D30" s="43" t="s">
        <v>16</v>
      </c>
      <c r="E30" s="9" t="s">
        <v>110</v>
      </c>
      <c r="F30" s="44"/>
      <c r="G30" s="44"/>
      <c r="H30" s="44"/>
      <c r="I30" s="44"/>
      <c r="J30" s="44"/>
      <c r="K30" s="44"/>
      <c r="L30" s="44"/>
      <c r="M30" s="65" t="s">
        <v>128</v>
      </c>
      <c r="N30" s="90"/>
    </row>
    <row r="31" spans="2:14" ht="13.5" thickBot="1" x14ac:dyDescent="0.25">
      <c r="B31" s="71" t="s">
        <v>14</v>
      </c>
      <c r="C31" s="89"/>
      <c r="D31" s="43" t="s">
        <v>17</v>
      </c>
      <c r="E31" s="9" t="s">
        <v>127</v>
      </c>
      <c r="F31" s="44"/>
      <c r="G31" s="44"/>
      <c r="H31" s="44"/>
      <c r="I31" s="44"/>
      <c r="J31" s="44"/>
      <c r="K31" s="44"/>
      <c r="L31" s="44"/>
      <c r="M31" s="72" t="s">
        <v>129</v>
      </c>
      <c r="N31" s="91"/>
    </row>
    <row r="32" spans="2:14" x14ac:dyDescent="0.2">
      <c r="B32" s="45"/>
      <c r="C32" s="46"/>
      <c r="D32" s="46"/>
      <c r="E32" s="46"/>
      <c r="F32" s="46"/>
      <c r="G32" s="46"/>
      <c r="H32" s="40"/>
      <c r="I32" s="40"/>
      <c r="J32" s="40"/>
      <c r="K32" s="40"/>
      <c r="L32" s="40"/>
      <c r="M32" s="40"/>
      <c r="N32" s="40"/>
    </row>
    <row r="33" spans="2:14" x14ac:dyDescent="0.2">
      <c r="B33" s="47"/>
      <c r="C33" s="48" t="s">
        <v>3</v>
      </c>
      <c r="D33" s="49" t="s">
        <v>4</v>
      </c>
      <c r="E33" s="49" t="s">
        <v>5</v>
      </c>
      <c r="F33" s="49" t="s">
        <v>6</v>
      </c>
      <c r="G33" s="49">
        <v>1</v>
      </c>
      <c r="H33" s="50">
        <v>2</v>
      </c>
      <c r="I33" s="50">
        <v>3</v>
      </c>
      <c r="J33" s="50">
        <v>4</v>
      </c>
      <c r="K33" s="50">
        <v>5</v>
      </c>
      <c r="L33" s="51" t="s">
        <v>7</v>
      </c>
      <c r="M33" s="51" t="s">
        <v>8</v>
      </c>
      <c r="N33" s="51" t="s">
        <v>126</v>
      </c>
    </row>
    <row r="34" spans="2:14" x14ac:dyDescent="0.2">
      <c r="B34" s="52" t="s">
        <v>9</v>
      </c>
      <c r="C34" s="30">
        <v>101</v>
      </c>
      <c r="D34" s="27" t="s">
        <v>22</v>
      </c>
      <c r="E34" s="28"/>
      <c r="F34" s="24">
        <v>1.9</v>
      </c>
      <c r="G34" s="31"/>
      <c r="H34" s="32"/>
      <c r="I34" s="32"/>
      <c r="J34" s="32"/>
      <c r="K34" s="32"/>
      <c r="L34" s="53" t="str">
        <f>IF(COUNT(G34:K34)=0,"", IF(COUNT(G34:K34)=2,SUM(G34:K34)*1.5, IF(COUNT(G34:K34)=3,SUM(G34:K34), IF(COUNT(G34:K34)=5,SUM(G34:K34)-MIN(G34:K34)-MAX(G34:K34), ))))</f>
        <v/>
      </c>
      <c r="M34" s="51" t="str">
        <f t="shared" ref="M34:M35" si="4">IF(ISNUMBER(L34),L34*F34,"")</f>
        <v/>
      </c>
      <c r="N34" s="54" t="str">
        <f>M34</f>
        <v/>
      </c>
    </row>
    <row r="35" spans="2:14" x14ac:dyDescent="0.2">
      <c r="B35" s="55" t="s">
        <v>10</v>
      </c>
      <c r="C35" s="25"/>
      <c r="D35" s="23" t="e">
        <f>VLOOKUP($C35,DiveList!$C$3:$D$71,2,FALSE)</f>
        <v>#N/A</v>
      </c>
      <c r="E35" s="26"/>
      <c r="F35" s="24" t="e">
        <f>VLOOKUP($C35,DiveList!$C$3:$H$71,IF($E35="S",5,IF($E35="P", 4, IF($E35="T", 3,IF($E35="F",6,5)))), FALSE)</f>
        <v>#N/A</v>
      </c>
      <c r="G35" s="31"/>
      <c r="H35" s="32"/>
      <c r="I35" s="32"/>
      <c r="J35" s="33"/>
      <c r="K35" s="33"/>
      <c r="L35" s="53" t="str">
        <f t="shared" ref="L35:L39" si="5">IF(COUNT(G35:K35)=0,"", IF(COUNT(G35:K35)=2,SUM(G35:K35)*1.5, IF(COUNT(G35:K35)=3,SUM(G35:K35), IF(COUNT(G35:K35)=5,SUM(G35:K35)-MIN(G35:K35)-MAX(G35:K35), ))))</f>
        <v/>
      </c>
      <c r="M35" s="51" t="str">
        <f t="shared" si="4"/>
        <v/>
      </c>
      <c r="N35" s="54" t="str">
        <f>IF(AND(ISNUMBER(N34), ISNUMBER(M35)),N34+M35,"")</f>
        <v/>
      </c>
    </row>
    <row r="36" spans="2:14" x14ac:dyDescent="0.2">
      <c r="B36" s="55" t="s">
        <v>11</v>
      </c>
      <c r="C36" s="25"/>
      <c r="D36" s="23" t="e">
        <f>VLOOKUP($C36,DiveList!$C$3:$D$71,2,FALSE)</f>
        <v>#N/A</v>
      </c>
      <c r="E36" s="26"/>
      <c r="F36" s="24" t="e">
        <f>VLOOKUP($C36,DiveList!$C$3:$H$71,IF($E36="S",5,IF($E36="P", 4, IF($E36="T", 3,IF($E36="F",6,5)))), FALSE)</f>
        <v>#N/A</v>
      </c>
      <c r="G36" s="31"/>
      <c r="H36" s="32"/>
      <c r="I36" s="32"/>
      <c r="J36" s="33"/>
      <c r="K36" s="33"/>
      <c r="L36" s="53" t="str">
        <f t="shared" si="5"/>
        <v/>
      </c>
      <c r="M36" s="51" t="str">
        <f>IF(ISNUMBER(L36),L36*F36,"")</f>
        <v/>
      </c>
      <c r="N36" s="54" t="str">
        <f>IF(AND(ISNUMBER(N35), ISNUMBER(M36)),N35+M36,"")</f>
        <v/>
      </c>
    </row>
    <row r="37" spans="2:14" x14ac:dyDescent="0.2">
      <c r="B37" s="80" t="s">
        <v>19</v>
      </c>
      <c r="C37" s="25"/>
      <c r="D37" s="23" t="e">
        <f>VLOOKUP($C37,DiveList!$C$3:$D$71,2,FALSE)</f>
        <v>#N/A</v>
      </c>
      <c r="E37" s="26"/>
      <c r="F37" s="24" t="e">
        <f>VLOOKUP($C37,DiveList!$C$3:$H$71,IF($E37="S",5,IF($E37="P", 4, IF($E37="T", 3,IF($E37="F",6,5)))), FALSE)</f>
        <v>#N/A</v>
      </c>
      <c r="G37" s="31"/>
      <c r="H37" s="32"/>
      <c r="I37" s="32"/>
      <c r="J37" s="33"/>
      <c r="K37" s="33"/>
      <c r="L37" s="53" t="str">
        <f t="shared" si="5"/>
        <v/>
      </c>
      <c r="M37" s="51" t="str">
        <f>IF(ISNUMBER(L37),L37*F37,"")</f>
        <v/>
      </c>
      <c r="N37" s="54" t="str">
        <f>IF(AND(ISNUMBER(N36), ISNUMBER(M37)),N36+M37,"")</f>
        <v/>
      </c>
    </row>
    <row r="38" spans="2:14" ht="13.5" thickBot="1" x14ac:dyDescent="0.25">
      <c r="B38" s="80" t="s">
        <v>159</v>
      </c>
      <c r="C38" s="25"/>
      <c r="D38" s="23" t="e">
        <f>VLOOKUP($C38,DiveList!$C$3:$D$71,2,FALSE)</f>
        <v>#N/A</v>
      </c>
      <c r="E38" s="26"/>
      <c r="F38" s="24" t="e">
        <f>VLOOKUP($C38,DiveList!$C$3:$H$71,IF($E38="S",5,IF($E38="P", 4, IF($E38="T", 3,IF($E38="F",6,5)))), FALSE)</f>
        <v>#N/A</v>
      </c>
      <c r="G38" s="31"/>
      <c r="H38" s="32"/>
      <c r="I38" s="32"/>
      <c r="J38" s="33"/>
      <c r="K38" s="33"/>
      <c r="L38" s="53" t="str">
        <f t="shared" si="5"/>
        <v/>
      </c>
      <c r="M38" s="51" t="str">
        <f>IF(ISNUMBER(L38),L38*F38,"")</f>
        <v/>
      </c>
      <c r="N38" s="54" t="str">
        <f>IF(AND(ISNUMBER(N37), ISNUMBER(M38)),N37+M38,"")</f>
        <v/>
      </c>
    </row>
    <row r="39" spans="2:14" ht="14.25" thickTop="1" thickBot="1" x14ac:dyDescent="0.25">
      <c r="B39" s="56" t="s">
        <v>12</v>
      </c>
      <c r="C39" s="29"/>
      <c r="D39" s="57" t="e">
        <f>VLOOKUP($C39,DiveList!$C$3:$D$71,2,FALSE)</f>
        <v>#N/A</v>
      </c>
      <c r="E39" s="34"/>
      <c r="F39" s="58" t="e">
        <f>VLOOKUP($C39,DiveList!$C$3:$H$71,IF($E39="S",5,IF($E39="P", 4, IF($E39="T", 3,IF($E39="F",6,5)))), FALSE)</f>
        <v>#N/A</v>
      </c>
      <c r="G39" s="35"/>
      <c r="H39" s="36"/>
      <c r="I39" s="36"/>
      <c r="J39" s="36"/>
      <c r="K39" s="36"/>
      <c r="L39" s="59" t="str">
        <f t="shared" si="5"/>
        <v/>
      </c>
      <c r="M39" s="59" t="str">
        <f>IF(ISNUMBER(L39),L39*F39,"")</f>
        <v/>
      </c>
      <c r="N39" s="60" t="str">
        <f>IF(AND(ISNUMBER(N38), ISNUMBER(M39)),N38+M39,"")</f>
        <v/>
      </c>
    </row>
    <row r="40" spans="2:14" ht="14.25" thickTop="1" thickBot="1" x14ac:dyDescent="0.25">
      <c r="B40" s="61"/>
      <c r="C40" s="62"/>
      <c r="D40" s="62"/>
      <c r="E40" s="62"/>
      <c r="F40" s="63"/>
      <c r="G40" s="46"/>
      <c r="H40" s="40"/>
      <c r="I40" s="40"/>
      <c r="J40" s="40"/>
      <c r="K40" s="40"/>
      <c r="L40" s="40"/>
      <c r="M40" s="64" t="s">
        <v>30</v>
      </c>
      <c r="N40" s="74" t="str">
        <f>IF(ISNUMBER(N39),N39,N38)</f>
        <v/>
      </c>
    </row>
    <row r="41" spans="2:14" ht="13.5" thickTop="1" x14ac:dyDescent="0.2">
      <c r="B41" s="1"/>
      <c r="C41" s="5"/>
      <c r="D41" s="5"/>
      <c r="E41" s="5"/>
      <c r="F41" s="6"/>
      <c r="G41" s="2"/>
    </row>
    <row r="42" spans="2:14" ht="13.5" thickBot="1" x14ac:dyDescent="0.25"/>
    <row r="43" spans="2:14" x14ac:dyDescent="0.2">
      <c r="B43" s="42" t="s">
        <v>13</v>
      </c>
      <c r="C43" s="88"/>
      <c r="D43" s="43" t="s">
        <v>16</v>
      </c>
      <c r="E43" s="9" t="s">
        <v>110</v>
      </c>
      <c r="F43" s="44"/>
      <c r="G43" s="44"/>
      <c r="H43" s="44"/>
      <c r="I43" s="44"/>
      <c r="J43" s="44"/>
      <c r="K43" s="44"/>
      <c r="L43" s="44"/>
      <c r="M43" s="65" t="s">
        <v>128</v>
      </c>
      <c r="N43" s="90"/>
    </row>
    <row r="44" spans="2:14" ht="13.5" thickBot="1" x14ac:dyDescent="0.25">
      <c r="B44" s="71" t="s">
        <v>14</v>
      </c>
      <c r="C44" s="89"/>
      <c r="D44" s="43" t="s">
        <v>17</v>
      </c>
      <c r="E44" s="9" t="s">
        <v>127</v>
      </c>
      <c r="F44" s="44"/>
      <c r="G44" s="44"/>
      <c r="H44" s="44"/>
      <c r="I44" s="44"/>
      <c r="J44" s="44"/>
      <c r="K44" s="44"/>
      <c r="L44" s="44"/>
      <c r="M44" s="72" t="s">
        <v>129</v>
      </c>
      <c r="N44" s="91"/>
    </row>
    <row r="45" spans="2:14" x14ac:dyDescent="0.2">
      <c r="B45" s="45"/>
      <c r="C45" s="46"/>
      <c r="D45" s="46"/>
      <c r="E45" s="46"/>
      <c r="F45" s="46"/>
      <c r="G45" s="46"/>
      <c r="H45" s="40"/>
      <c r="I45" s="40"/>
      <c r="J45" s="40"/>
      <c r="K45" s="40"/>
      <c r="L45" s="40"/>
      <c r="M45" s="40"/>
      <c r="N45" s="40"/>
    </row>
    <row r="46" spans="2:14" x14ac:dyDescent="0.2">
      <c r="B46" s="47"/>
      <c r="C46" s="48" t="s">
        <v>3</v>
      </c>
      <c r="D46" s="49" t="s">
        <v>4</v>
      </c>
      <c r="E46" s="49" t="s">
        <v>5</v>
      </c>
      <c r="F46" s="49" t="s">
        <v>6</v>
      </c>
      <c r="G46" s="49">
        <v>1</v>
      </c>
      <c r="H46" s="50">
        <v>2</v>
      </c>
      <c r="I46" s="50">
        <v>3</v>
      </c>
      <c r="J46" s="50">
        <v>4</v>
      </c>
      <c r="K46" s="50">
        <v>5</v>
      </c>
      <c r="L46" s="51" t="s">
        <v>7</v>
      </c>
      <c r="M46" s="51" t="s">
        <v>8</v>
      </c>
      <c r="N46" s="51" t="s">
        <v>126</v>
      </c>
    </row>
    <row r="47" spans="2:14" x14ac:dyDescent="0.2">
      <c r="B47" s="52" t="s">
        <v>9</v>
      </c>
      <c r="C47" s="30">
        <v>101</v>
      </c>
      <c r="D47" s="27" t="s">
        <v>22</v>
      </c>
      <c r="E47" s="28"/>
      <c r="F47" s="24">
        <v>1.9</v>
      </c>
      <c r="G47" s="31"/>
      <c r="H47" s="32"/>
      <c r="I47" s="32"/>
      <c r="J47" s="32"/>
      <c r="K47" s="32"/>
      <c r="L47" s="53" t="str">
        <f>IF(COUNT(G47:K47)=0,"", IF(COUNT(G47:K47)=2,SUM(G47:K47)*1.5, IF(COUNT(G47:K47)=3,SUM(G47:K47), IF(COUNT(G47:K47)=5,SUM(G47:K47)-MIN(G47:K47)-MAX(G47:K47), ))))</f>
        <v/>
      </c>
      <c r="M47" s="51" t="str">
        <f t="shared" ref="M47:M48" si="6">IF(ISNUMBER(L47),L47*F47,"")</f>
        <v/>
      </c>
      <c r="N47" s="54" t="str">
        <f>M47</f>
        <v/>
      </c>
    </row>
    <row r="48" spans="2:14" x14ac:dyDescent="0.2">
      <c r="B48" s="55" t="s">
        <v>10</v>
      </c>
      <c r="C48" s="25"/>
      <c r="D48" s="23" t="e">
        <f>VLOOKUP($C48,DiveList!$C$3:$D$71,2,FALSE)</f>
        <v>#N/A</v>
      </c>
      <c r="E48" s="26"/>
      <c r="F48" s="24" t="e">
        <f>VLOOKUP($C48,DiveList!$C$3:$H$71,IF($E48="S",5,IF($E48="P", 4, IF($E48="T", 3,IF($E48="F",6,5)))), FALSE)</f>
        <v>#N/A</v>
      </c>
      <c r="G48" s="31"/>
      <c r="H48" s="32"/>
      <c r="I48" s="32"/>
      <c r="J48" s="33"/>
      <c r="K48" s="33"/>
      <c r="L48" s="53" t="str">
        <f t="shared" ref="L48:L52" si="7">IF(COUNT(G48:K48)=0,"", IF(COUNT(G48:K48)=2,SUM(G48:K48)*1.5, IF(COUNT(G48:K48)=3,SUM(G48:K48), IF(COUNT(G48:K48)=5,SUM(G48:K48)-MIN(G48:K48)-MAX(G48:K48), ))))</f>
        <v/>
      </c>
      <c r="M48" s="51" t="str">
        <f t="shared" si="6"/>
        <v/>
      </c>
      <c r="N48" s="54" t="str">
        <f>IF(AND(ISNUMBER(N47), ISNUMBER(M48)),N47+M48,"")</f>
        <v/>
      </c>
    </row>
    <row r="49" spans="2:14" x14ac:dyDescent="0.2">
      <c r="B49" s="55" t="s">
        <v>11</v>
      </c>
      <c r="C49" s="25"/>
      <c r="D49" s="23" t="e">
        <f>VLOOKUP($C49,DiveList!$C$3:$D$71,2,FALSE)</f>
        <v>#N/A</v>
      </c>
      <c r="E49" s="26"/>
      <c r="F49" s="24" t="e">
        <f>VLOOKUP($C49,DiveList!$C$3:$H$71,IF($E49="S",5,IF($E49="P", 4, IF($E49="T", 3,IF($E49="F",6,5)))), FALSE)</f>
        <v>#N/A</v>
      </c>
      <c r="G49" s="31"/>
      <c r="H49" s="32"/>
      <c r="I49" s="32"/>
      <c r="J49" s="33"/>
      <c r="K49" s="33"/>
      <c r="L49" s="53" t="str">
        <f t="shared" si="7"/>
        <v/>
      </c>
      <c r="M49" s="51" t="str">
        <f>IF(ISNUMBER(L49),L49*F49,"")</f>
        <v/>
      </c>
      <c r="N49" s="54" t="str">
        <f>IF(AND(ISNUMBER(N48), ISNUMBER(M49)),N48+M49,"")</f>
        <v/>
      </c>
    </row>
    <row r="50" spans="2:14" x14ac:dyDescent="0.2">
      <c r="B50" s="80" t="s">
        <v>19</v>
      </c>
      <c r="C50" s="25"/>
      <c r="D50" s="23" t="e">
        <f>VLOOKUP($C50,DiveList!$C$3:$D$71,2,FALSE)</f>
        <v>#N/A</v>
      </c>
      <c r="E50" s="26"/>
      <c r="F50" s="24" t="e">
        <f>VLOOKUP($C50,DiveList!$C$3:$H$71,IF($E50="S",5,IF($E50="P", 4, IF($E50="T", 3,IF($E50="F",6,5)))), FALSE)</f>
        <v>#N/A</v>
      </c>
      <c r="G50" s="31"/>
      <c r="H50" s="32"/>
      <c r="I50" s="32"/>
      <c r="J50" s="33"/>
      <c r="K50" s="33"/>
      <c r="L50" s="53" t="str">
        <f t="shared" si="7"/>
        <v/>
      </c>
      <c r="M50" s="51" t="str">
        <f>IF(ISNUMBER(L50),L50*F50,"")</f>
        <v/>
      </c>
      <c r="N50" s="54" t="str">
        <f>IF(AND(ISNUMBER(N49), ISNUMBER(M50)),N49+M50,"")</f>
        <v/>
      </c>
    </row>
    <row r="51" spans="2:14" ht="13.5" thickBot="1" x14ac:dyDescent="0.25">
      <c r="B51" s="80" t="s">
        <v>159</v>
      </c>
      <c r="C51" s="25"/>
      <c r="D51" s="23" t="e">
        <f>VLOOKUP($C51,DiveList!$C$3:$D$71,2,FALSE)</f>
        <v>#N/A</v>
      </c>
      <c r="E51" s="26"/>
      <c r="F51" s="24" t="e">
        <f>VLOOKUP($C51,DiveList!$C$3:$H$71,IF($E51="S",5,IF($E51="P", 4, IF($E51="T", 3,IF($E51="F",6,5)))), FALSE)</f>
        <v>#N/A</v>
      </c>
      <c r="G51" s="31"/>
      <c r="H51" s="32"/>
      <c r="I51" s="32"/>
      <c r="J51" s="33"/>
      <c r="K51" s="33"/>
      <c r="L51" s="53" t="str">
        <f t="shared" si="7"/>
        <v/>
      </c>
      <c r="M51" s="51" t="str">
        <f>IF(ISNUMBER(L51),L51*F51,"")</f>
        <v/>
      </c>
      <c r="N51" s="54" t="str">
        <f>IF(AND(ISNUMBER(N50), ISNUMBER(M51)),N50+M51,"")</f>
        <v/>
      </c>
    </row>
    <row r="52" spans="2:14" ht="14.25" thickTop="1" thickBot="1" x14ac:dyDescent="0.25">
      <c r="B52" s="56" t="s">
        <v>12</v>
      </c>
      <c r="C52" s="29"/>
      <c r="D52" s="57" t="e">
        <f>VLOOKUP($C52,DiveList!$C$3:$D$71,2,FALSE)</f>
        <v>#N/A</v>
      </c>
      <c r="E52" s="34"/>
      <c r="F52" s="58" t="e">
        <f>VLOOKUP($C52,DiveList!$C$3:$H$71,IF($E52="S",5,IF($E52="P", 4, IF($E52="T", 3,IF($E52="F",6,5)))), FALSE)</f>
        <v>#N/A</v>
      </c>
      <c r="G52" s="35"/>
      <c r="H52" s="36"/>
      <c r="I52" s="36"/>
      <c r="J52" s="36"/>
      <c r="K52" s="36"/>
      <c r="L52" s="59" t="str">
        <f t="shared" si="7"/>
        <v/>
      </c>
      <c r="M52" s="59" t="str">
        <f>IF(ISNUMBER(L52),L52*F52,"")</f>
        <v/>
      </c>
      <c r="N52" s="60" t="str">
        <f>IF(AND(ISNUMBER(N51), ISNUMBER(M52)),N51+M52,"")</f>
        <v/>
      </c>
    </row>
    <row r="53" spans="2:14" ht="14.25" thickTop="1" thickBot="1" x14ac:dyDescent="0.25">
      <c r="B53" s="61"/>
      <c r="C53" s="62"/>
      <c r="D53" s="62"/>
      <c r="E53" s="62"/>
      <c r="F53" s="63"/>
      <c r="G53" s="46"/>
      <c r="H53" s="40"/>
      <c r="I53" s="40"/>
      <c r="J53" s="40"/>
      <c r="K53" s="40"/>
      <c r="L53" s="40"/>
      <c r="M53" s="64" t="s">
        <v>30</v>
      </c>
      <c r="N53" s="74" t="str">
        <f>IF(ISNUMBER(N52),N52,N51)</f>
        <v/>
      </c>
    </row>
    <row r="54" spans="2:14" ht="13.5" thickTop="1" x14ac:dyDescent="0.2">
      <c r="B54" s="1"/>
      <c r="C54" s="5"/>
      <c r="D54" s="5"/>
      <c r="E54" s="5"/>
      <c r="F54" s="6"/>
      <c r="G54" s="2"/>
    </row>
    <row r="55" spans="2:14" ht="13.5" thickBot="1" x14ac:dyDescent="0.25"/>
    <row r="56" spans="2:14" x14ac:dyDescent="0.2">
      <c r="B56" s="42" t="s">
        <v>13</v>
      </c>
      <c r="C56" s="88"/>
      <c r="D56" s="43" t="s">
        <v>16</v>
      </c>
      <c r="E56" s="9" t="s">
        <v>110</v>
      </c>
      <c r="F56" s="44"/>
      <c r="G56" s="44"/>
      <c r="H56" s="44"/>
      <c r="I56" s="44"/>
      <c r="J56" s="44"/>
      <c r="K56" s="44"/>
      <c r="L56" s="44"/>
      <c r="M56" s="65" t="s">
        <v>128</v>
      </c>
      <c r="N56" s="90"/>
    </row>
    <row r="57" spans="2:14" ht="13.5" thickBot="1" x14ac:dyDescent="0.25">
      <c r="B57" s="71" t="s">
        <v>14</v>
      </c>
      <c r="C57" s="89"/>
      <c r="D57" s="43" t="s">
        <v>17</v>
      </c>
      <c r="E57" s="9" t="s">
        <v>127</v>
      </c>
      <c r="F57" s="44"/>
      <c r="G57" s="44"/>
      <c r="H57" s="44"/>
      <c r="I57" s="44"/>
      <c r="J57" s="44"/>
      <c r="K57" s="44"/>
      <c r="L57" s="44"/>
      <c r="M57" s="72" t="s">
        <v>129</v>
      </c>
      <c r="N57" s="91"/>
    </row>
    <row r="58" spans="2:14" x14ac:dyDescent="0.2">
      <c r="B58" s="45"/>
      <c r="C58" s="46"/>
      <c r="D58" s="46"/>
      <c r="E58" s="46"/>
      <c r="F58" s="46"/>
      <c r="G58" s="46"/>
      <c r="H58" s="40"/>
      <c r="I58" s="40"/>
      <c r="J58" s="40"/>
      <c r="K58" s="40"/>
      <c r="L58" s="40"/>
      <c r="M58" s="40"/>
      <c r="N58" s="40"/>
    </row>
    <row r="59" spans="2:14" x14ac:dyDescent="0.2">
      <c r="B59" s="47"/>
      <c r="C59" s="48" t="s">
        <v>3</v>
      </c>
      <c r="D59" s="49" t="s">
        <v>4</v>
      </c>
      <c r="E59" s="49" t="s">
        <v>5</v>
      </c>
      <c r="F59" s="49" t="s">
        <v>6</v>
      </c>
      <c r="G59" s="49">
        <v>1</v>
      </c>
      <c r="H59" s="50">
        <v>2</v>
      </c>
      <c r="I59" s="50">
        <v>3</v>
      </c>
      <c r="J59" s="50">
        <v>4</v>
      </c>
      <c r="K59" s="50">
        <v>5</v>
      </c>
      <c r="L59" s="51" t="s">
        <v>7</v>
      </c>
      <c r="M59" s="51" t="s">
        <v>8</v>
      </c>
      <c r="N59" s="51" t="s">
        <v>126</v>
      </c>
    </row>
    <row r="60" spans="2:14" x14ac:dyDescent="0.2">
      <c r="B60" s="52" t="s">
        <v>9</v>
      </c>
      <c r="C60" s="30">
        <v>101</v>
      </c>
      <c r="D60" s="27" t="s">
        <v>22</v>
      </c>
      <c r="E60" s="28"/>
      <c r="F60" s="24">
        <v>1.9</v>
      </c>
      <c r="G60" s="31"/>
      <c r="H60" s="32"/>
      <c r="I60" s="32"/>
      <c r="J60" s="32"/>
      <c r="K60" s="32"/>
      <c r="L60" s="53" t="str">
        <f>IF(COUNT(G60:K60)=0,"", IF(COUNT(G60:K60)=2,SUM(G60:K60)*1.5, IF(COUNT(G60:K60)=3,SUM(G60:K60), IF(COUNT(G60:K60)=5,SUM(G60:K60)-MIN(G60:K60)-MAX(G60:K60), ))))</f>
        <v/>
      </c>
      <c r="M60" s="51" t="str">
        <f t="shared" ref="M60:M61" si="8">IF(ISNUMBER(L60),L60*F60,"")</f>
        <v/>
      </c>
      <c r="N60" s="54" t="str">
        <f>M60</f>
        <v/>
      </c>
    </row>
    <row r="61" spans="2:14" x14ac:dyDescent="0.2">
      <c r="B61" s="55" t="s">
        <v>10</v>
      </c>
      <c r="C61" s="25"/>
      <c r="D61" s="23" t="e">
        <f>VLOOKUP($C61,DiveList!$C$3:$D$71,2,FALSE)</f>
        <v>#N/A</v>
      </c>
      <c r="E61" s="26"/>
      <c r="F61" s="24" t="e">
        <f>VLOOKUP($C61,DiveList!$C$3:$H$71,IF($E61="S",5,IF($E61="P", 4, IF($E61="T", 3,IF($E61="F",6,5)))), FALSE)</f>
        <v>#N/A</v>
      </c>
      <c r="G61" s="31"/>
      <c r="H61" s="32"/>
      <c r="I61" s="32"/>
      <c r="J61" s="33"/>
      <c r="K61" s="33"/>
      <c r="L61" s="53" t="str">
        <f t="shared" ref="L61:L65" si="9">IF(COUNT(G61:K61)=0,"", IF(COUNT(G61:K61)=2,SUM(G61:K61)*1.5, IF(COUNT(G61:K61)=3,SUM(G61:K61), IF(COUNT(G61:K61)=5,SUM(G61:K61)-MIN(G61:K61)-MAX(G61:K61), ))))</f>
        <v/>
      </c>
      <c r="M61" s="51" t="str">
        <f t="shared" si="8"/>
        <v/>
      </c>
      <c r="N61" s="54" t="str">
        <f>IF(AND(ISNUMBER(N60), ISNUMBER(M61)),N60+M61,"")</f>
        <v/>
      </c>
    </row>
    <row r="62" spans="2:14" x14ac:dyDescent="0.2">
      <c r="B62" s="55" t="s">
        <v>11</v>
      </c>
      <c r="C62" s="25"/>
      <c r="D62" s="23" t="e">
        <f>VLOOKUP($C62,DiveList!$C$3:$D$71,2,FALSE)</f>
        <v>#N/A</v>
      </c>
      <c r="E62" s="26"/>
      <c r="F62" s="24" t="e">
        <f>VLOOKUP($C62,DiveList!$C$3:$H$71,IF($E62="S",5,IF($E62="P", 4, IF($E62="T", 3,IF($E62="F",6,5)))), FALSE)</f>
        <v>#N/A</v>
      </c>
      <c r="G62" s="31"/>
      <c r="H62" s="32"/>
      <c r="I62" s="32"/>
      <c r="J62" s="33"/>
      <c r="K62" s="33"/>
      <c r="L62" s="53" t="str">
        <f t="shared" si="9"/>
        <v/>
      </c>
      <c r="M62" s="51" t="str">
        <f>IF(ISNUMBER(L62),L62*F62,"")</f>
        <v/>
      </c>
      <c r="N62" s="54" t="str">
        <f>IF(AND(ISNUMBER(N61), ISNUMBER(M62)),N61+M62,"")</f>
        <v/>
      </c>
    </row>
    <row r="63" spans="2:14" x14ac:dyDescent="0.2">
      <c r="B63" s="80" t="s">
        <v>19</v>
      </c>
      <c r="C63" s="25"/>
      <c r="D63" s="23" t="e">
        <f>VLOOKUP($C63,DiveList!$C$3:$D$71,2,FALSE)</f>
        <v>#N/A</v>
      </c>
      <c r="E63" s="26"/>
      <c r="F63" s="24" t="e">
        <f>VLOOKUP($C63,DiveList!$C$3:$H$71,IF($E63="S",5,IF($E63="P", 4, IF($E63="T", 3,IF($E63="F",6,5)))), FALSE)</f>
        <v>#N/A</v>
      </c>
      <c r="G63" s="31"/>
      <c r="H63" s="32"/>
      <c r="I63" s="32"/>
      <c r="J63" s="33"/>
      <c r="K63" s="33"/>
      <c r="L63" s="53" t="str">
        <f t="shared" si="9"/>
        <v/>
      </c>
      <c r="M63" s="51" t="str">
        <f>IF(ISNUMBER(L63),L63*F63,"")</f>
        <v/>
      </c>
      <c r="N63" s="54" t="str">
        <f>IF(AND(ISNUMBER(N62), ISNUMBER(M63)),N62+M63,"")</f>
        <v/>
      </c>
    </row>
    <row r="64" spans="2:14" ht="13.5" thickBot="1" x14ac:dyDescent="0.25">
      <c r="B64" s="80" t="s">
        <v>159</v>
      </c>
      <c r="C64" s="25"/>
      <c r="D64" s="23" t="e">
        <f>VLOOKUP($C64,DiveList!$C$3:$D$71,2,FALSE)</f>
        <v>#N/A</v>
      </c>
      <c r="E64" s="26"/>
      <c r="F64" s="24" t="e">
        <f>VLOOKUP($C64,DiveList!$C$3:$H$71,IF($E64="S",5,IF($E64="P", 4, IF($E64="T", 3,IF($E64="F",6,5)))), FALSE)</f>
        <v>#N/A</v>
      </c>
      <c r="G64" s="31"/>
      <c r="H64" s="32"/>
      <c r="I64" s="32"/>
      <c r="J64" s="33"/>
      <c r="K64" s="33"/>
      <c r="L64" s="53" t="str">
        <f t="shared" si="9"/>
        <v/>
      </c>
      <c r="M64" s="51" t="str">
        <f>IF(ISNUMBER(L64),L64*F64,"")</f>
        <v/>
      </c>
      <c r="N64" s="54" t="str">
        <f>IF(AND(ISNUMBER(N63), ISNUMBER(M64)),N63+M64,"")</f>
        <v/>
      </c>
    </row>
    <row r="65" spans="2:14" ht="14.25" thickTop="1" thickBot="1" x14ac:dyDescent="0.25">
      <c r="B65" s="56" t="s">
        <v>12</v>
      </c>
      <c r="C65" s="29"/>
      <c r="D65" s="57" t="e">
        <f>VLOOKUP($C65,DiveList!$C$3:$D$71,2,FALSE)</f>
        <v>#N/A</v>
      </c>
      <c r="E65" s="34"/>
      <c r="F65" s="58" t="e">
        <f>VLOOKUP($C65,DiveList!$C$3:$H$71,IF($E65="S",5,IF($E65="P", 4, IF($E65="T", 3,IF($E65="F",6,5)))), FALSE)</f>
        <v>#N/A</v>
      </c>
      <c r="G65" s="35"/>
      <c r="H65" s="36"/>
      <c r="I65" s="36"/>
      <c r="J65" s="36"/>
      <c r="K65" s="36"/>
      <c r="L65" s="59" t="str">
        <f t="shared" si="9"/>
        <v/>
      </c>
      <c r="M65" s="59" t="str">
        <f>IF(ISNUMBER(L65),L65*F65,"")</f>
        <v/>
      </c>
      <c r="N65" s="60" t="str">
        <f>IF(AND(ISNUMBER(N64), ISNUMBER(M65)),N64+M65,"")</f>
        <v/>
      </c>
    </row>
    <row r="66" spans="2:14" ht="14.25" thickTop="1" thickBot="1" x14ac:dyDescent="0.25">
      <c r="B66" s="61"/>
      <c r="C66" s="62"/>
      <c r="D66" s="62"/>
      <c r="E66" s="62"/>
      <c r="F66" s="63"/>
      <c r="G66" s="46"/>
      <c r="H66" s="40"/>
      <c r="I66" s="40"/>
      <c r="J66" s="40"/>
      <c r="K66" s="40"/>
      <c r="L66" s="40"/>
      <c r="M66" s="64" t="s">
        <v>30</v>
      </c>
      <c r="N66" s="74" t="str">
        <f>IF(ISNUMBER(N65),N65,N64)</f>
        <v/>
      </c>
    </row>
    <row r="67" spans="2:14" ht="13.5" thickTop="1" x14ac:dyDescent="0.2">
      <c r="B67" s="1"/>
      <c r="C67" s="5"/>
      <c r="D67" s="5"/>
      <c r="E67" s="5"/>
      <c r="F67" s="6"/>
      <c r="G67" s="2"/>
    </row>
    <row r="68" spans="2:14" ht="13.5" thickBot="1" x14ac:dyDescent="0.25"/>
    <row r="69" spans="2:14" x14ac:dyDescent="0.2">
      <c r="B69" s="42" t="s">
        <v>13</v>
      </c>
      <c r="C69" s="88"/>
      <c r="D69" s="43" t="s">
        <v>16</v>
      </c>
      <c r="E69" s="9" t="s">
        <v>110</v>
      </c>
      <c r="F69" s="44"/>
      <c r="G69" s="44"/>
      <c r="H69" s="44"/>
      <c r="I69" s="44"/>
      <c r="J69" s="44"/>
      <c r="K69" s="44"/>
      <c r="L69" s="44"/>
      <c r="M69" s="65" t="s">
        <v>128</v>
      </c>
      <c r="N69" s="90"/>
    </row>
    <row r="70" spans="2:14" ht="13.5" thickBot="1" x14ac:dyDescent="0.25">
      <c r="B70" s="71" t="s">
        <v>14</v>
      </c>
      <c r="C70" s="89"/>
      <c r="D70" s="43" t="s">
        <v>17</v>
      </c>
      <c r="E70" s="9" t="s">
        <v>127</v>
      </c>
      <c r="F70" s="44"/>
      <c r="G70" s="44"/>
      <c r="H70" s="44"/>
      <c r="I70" s="44"/>
      <c r="J70" s="44"/>
      <c r="K70" s="44"/>
      <c r="L70" s="44"/>
      <c r="M70" s="72" t="s">
        <v>129</v>
      </c>
      <c r="N70" s="91"/>
    </row>
    <row r="71" spans="2:14" x14ac:dyDescent="0.2">
      <c r="B71" s="45"/>
      <c r="C71" s="46"/>
      <c r="D71" s="46"/>
      <c r="E71" s="46"/>
      <c r="F71" s="46"/>
      <c r="G71" s="46"/>
      <c r="H71" s="40"/>
      <c r="I71" s="40"/>
      <c r="J71" s="40"/>
      <c r="K71" s="40"/>
      <c r="L71" s="40"/>
      <c r="M71" s="40"/>
      <c r="N71" s="40"/>
    </row>
    <row r="72" spans="2:14" x14ac:dyDescent="0.2">
      <c r="B72" s="47"/>
      <c r="C72" s="48" t="s">
        <v>3</v>
      </c>
      <c r="D72" s="49" t="s">
        <v>4</v>
      </c>
      <c r="E72" s="49" t="s">
        <v>5</v>
      </c>
      <c r="F72" s="49" t="s">
        <v>6</v>
      </c>
      <c r="G72" s="49">
        <v>1</v>
      </c>
      <c r="H72" s="50">
        <v>2</v>
      </c>
      <c r="I72" s="50">
        <v>3</v>
      </c>
      <c r="J72" s="50">
        <v>4</v>
      </c>
      <c r="K72" s="50">
        <v>5</v>
      </c>
      <c r="L72" s="51" t="s">
        <v>7</v>
      </c>
      <c r="M72" s="51" t="s">
        <v>8</v>
      </c>
      <c r="N72" s="51" t="s">
        <v>126</v>
      </c>
    </row>
    <row r="73" spans="2:14" x14ac:dyDescent="0.2">
      <c r="B73" s="52" t="s">
        <v>9</v>
      </c>
      <c r="C73" s="30">
        <v>101</v>
      </c>
      <c r="D73" s="27" t="s">
        <v>22</v>
      </c>
      <c r="E73" s="28"/>
      <c r="F73" s="24">
        <v>1.9</v>
      </c>
      <c r="G73" s="31"/>
      <c r="H73" s="32"/>
      <c r="I73" s="32"/>
      <c r="J73" s="32"/>
      <c r="K73" s="32"/>
      <c r="L73" s="53" t="str">
        <f>IF(COUNT(G73:K73)=0,"", IF(COUNT(G73:K73)=2,SUM(G73:K73)*1.5, IF(COUNT(G73:K73)=3,SUM(G73:K73), IF(COUNT(G73:K73)=5,SUM(G73:K73)-MIN(G73:K73)-MAX(G73:K73), ))))</f>
        <v/>
      </c>
      <c r="M73" s="51" t="str">
        <f t="shared" ref="M73:M74" si="10">IF(ISNUMBER(L73),L73*F73,"")</f>
        <v/>
      </c>
      <c r="N73" s="54" t="str">
        <f>M73</f>
        <v/>
      </c>
    </row>
    <row r="74" spans="2:14" x14ac:dyDescent="0.2">
      <c r="B74" s="55" t="s">
        <v>10</v>
      </c>
      <c r="C74" s="25"/>
      <c r="D74" s="23" t="e">
        <f>VLOOKUP($C74,DiveList!$C$3:$D$71,2,FALSE)</f>
        <v>#N/A</v>
      </c>
      <c r="E74" s="26"/>
      <c r="F74" s="24" t="e">
        <f>VLOOKUP($C74,DiveList!$C$3:$H$71,IF($E74="S",5,IF($E74="P", 4, IF($E74="T", 3,IF($E74="F",6,5)))), FALSE)</f>
        <v>#N/A</v>
      </c>
      <c r="G74" s="31"/>
      <c r="H74" s="32"/>
      <c r="I74" s="32"/>
      <c r="J74" s="33"/>
      <c r="K74" s="33"/>
      <c r="L74" s="53" t="str">
        <f t="shared" ref="L74:L78" si="11">IF(COUNT(G74:K74)=0,"", IF(COUNT(G74:K74)=2,SUM(G74:K74)*1.5, IF(COUNT(G74:K74)=3,SUM(G74:K74), IF(COUNT(G74:K74)=5,SUM(G74:K74)-MIN(G74:K74)-MAX(G74:K74), ))))</f>
        <v/>
      </c>
      <c r="M74" s="51" t="str">
        <f t="shared" si="10"/>
        <v/>
      </c>
      <c r="N74" s="54" t="str">
        <f>IF(AND(ISNUMBER(N73), ISNUMBER(M74)),N73+M74,"")</f>
        <v/>
      </c>
    </row>
    <row r="75" spans="2:14" x14ac:dyDescent="0.2">
      <c r="B75" s="55" t="s">
        <v>11</v>
      </c>
      <c r="C75" s="25"/>
      <c r="D75" s="23" t="e">
        <f>VLOOKUP($C75,DiveList!$C$3:$D$71,2,FALSE)</f>
        <v>#N/A</v>
      </c>
      <c r="E75" s="26"/>
      <c r="F75" s="24" t="e">
        <f>VLOOKUP($C75,DiveList!$C$3:$H$71,IF($E75="S",5,IF($E75="P", 4, IF($E75="T", 3,IF($E75="F",6,5)))), FALSE)</f>
        <v>#N/A</v>
      </c>
      <c r="G75" s="31"/>
      <c r="H75" s="32"/>
      <c r="I75" s="32"/>
      <c r="J75" s="33"/>
      <c r="K75" s="33"/>
      <c r="L75" s="53" t="str">
        <f t="shared" si="11"/>
        <v/>
      </c>
      <c r="M75" s="51" t="str">
        <f>IF(ISNUMBER(L75),L75*F75,"")</f>
        <v/>
      </c>
      <c r="N75" s="54" t="str">
        <f>IF(AND(ISNUMBER(N74), ISNUMBER(M75)),N74+M75,"")</f>
        <v/>
      </c>
    </row>
    <row r="76" spans="2:14" x14ac:dyDescent="0.2">
      <c r="B76" s="80" t="s">
        <v>19</v>
      </c>
      <c r="C76" s="25"/>
      <c r="D76" s="23" t="e">
        <f>VLOOKUP($C76,DiveList!$C$3:$D$71,2,FALSE)</f>
        <v>#N/A</v>
      </c>
      <c r="E76" s="26"/>
      <c r="F76" s="24" t="e">
        <f>VLOOKUP($C76,DiveList!$C$3:$H$71,IF($E76="S",5,IF($E76="P", 4, IF($E76="T", 3,IF($E76="F",6,5)))), FALSE)</f>
        <v>#N/A</v>
      </c>
      <c r="G76" s="31"/>
      <c r="H76" s="32"/>
      <c r="I76" s="32"/>
      <c r="J76" s="33"/>
      <c r="K76" s="33"/>
      <c r="L76" s="53" t="str">
        <f t="shared" si="11"/>
        <v/>
      </c>
      <c r="M76" s="51" t="str">
        <f>IF(ISNUMBER(L76),L76*F76,"")</f>
        <v/>
      </c>
      <c r="N76" s="54" t="str">
        <f>IF(AND(ISNUMBER(N75), ISNUMBER(M76)),N75+M76,"")</f>
        <v/>
      </c>
    </row>
    <row r="77" spans="2:14" ht="13.5" thickBot="1" x14ac:dyDescent="0.25">
      <c r="B77" s="80" t="s">
        <v>159</v>
      </c>
      <c r="C77" s="25"/>
      <c r="D77" s="23" t="e">
        <f>VLOOKUP($C77,DiveList!$C$3:$D$71,2,FALSE)</f>
        <v>#N/A</v>
      </c>
      <c r="E77" s="26"/>
      <c r="F77" s="24" t="e">
        <f>VLOOKUP($C77,DiveList!$C$3:$H$71,IF($E77="S",5,IF($E77="P", 4, IF($E77="T", 3,IF($E77="F",6,5)))), FALSE)</f>
        <v>#N/A</v>
      </c>
      <c r="G77" s="31"/>
      <c r="H77" s="32"/>
      <c r="I77" s="32"/>
      <c r="J77" s="33"/>
      <c r="K77" s="33"/>
      <c r="L77" s="53" t="str">
        <f t="shared" si="11"/>
        <v/>
      </c>
      <c r="M77" s="51" t="str">
        <f>IF(ISNUMBER(L77),L77*F77,"")</f>
        <v/>
      </c>
      <c r="N77" s="54" t="str">
        <f>IF(AND(ISNUMBER(N76), ISNUMBER(M77)),N76+M77,"")</f>
        <v/>
      </c>
    </row>
    <row r="78" spans="2:14" ht="14.25" thickTop="1" thickBot="1" x14ac:dyDescent="0.25">
      <c r="B78" s="56" t="s">
        <v>12</v>
      </c>
      <c r="C78" s="29"/>
      <c r="D78" s="57" t="e">
        <f>VLOOKUP($C78,DiveList!$C$3:$D$71,2,FALSE)</f>
        <v>#N/A</v>
      </c>
      <c r="E78" s="34"/>
      <c r="F78" s="58" t="e">
        <f>VLOOKUP($C78,DiveList!$C$3:$H$71,IF($E78="S",5,IF($E78="P", 4, IF($E78="T", 3,IF($E78="F",6,5)))), FALSE)</f>
        <v>#N/A</v>
      </c>
      <c r="G78" s="35"/>
      <c r="H78" s="36"/>
      <c r="I78" s="36"/>
      <c r="J78" s="36"/>
      <c r="K78" s="36"/>
      <c r="L78" s="59" t="str">
        <f t="shared" si="11"/>
        <v/>
      </c>
      <c r="M78" s="59" t="str">
        <f>IF(ISNUMBER(L78),L78*F78,"")</f>
        <v/>
      </c>
      <c r="N78" s="60" t="str">
        <f>IF(AND(ISNUMBER(N77), ISNUMBER(M78)),N77+M78,"")</f>
        <v/>
      </c>
    </row>
    <row r="79" spans="2:14" ht="14.25" thickTop="1" thickBot="1" x14ac:dyDescent="0.25">
      <c r="B79" s="61"/>
      <c r="C79" s="62"/>
      <c r="D79" s="62"/>
      <c r="E79" s="62"/>
      <c r="F79" s="63"/>
      <c r="G79" s="46"/>
      <c r="H79" s="40"/>
      <c r="I79" s="40"/>
      <c r="J79" s="40"/>
      <c r="K79" s="40"/>
      <c r="L79" s="40"/>
      <c r="M79" s="64" t="s">
        <v>30</v>
      </c>
      <c r="N79" s="74" t="str">
        <f>IF(ISNUMBER(N78),N78,N77)</f>
        <v/>
      </c>
    </row>
    <row r="80" spans="2:14" ht="13.5" thickTop="1" x14ac:dyDescent="0.2">
      <c r="B80" s="1"/>
      <c r="C80" s="5"/>
      <c r="D80" s="5"/>
      <c r="E80" s="5"/>
      <c r="F80" s="6"/>
      <c r="G80" s="2"/>
    </row>
    <row r="81" spans="2:14" ht="13.5" thickBot="1" x14ac:dyDescent="0.25"/>
    <row r="82" spans="2:14" x14ac:dyDescent="0.2">
      <c r="B82" s="42" t="s">
        <v>13</v>
      </c>
      <c r="C82" s="88"/>
      <c r="D82" s="43" t="s">
        <v>16</v>
      </c>
      <c r="E82" s="9" t="s">
        <v>110</v>
      </c>
      <c r="F82" s="44"/>
      <c r="G82" s="44"/>
      <c r="H82" s="44"/>
      <c r="I82" s="44"/>
      <c r="J82" s="44"/>
      <c r="K82" s="44"/>
      <c r="L82" s="44"/>
      <c r="M82" s="65" t="s">
        <v>128</v>
      </c>
      <c r="N82" s="90"/>
    </row>
    <row r="83" spans="2:14" ht="13.5" thickBot="1" x14ac:dyDescent="0.25">
      <c r="B83" s="71" t="s">
        <v>14</v>
      </c>
      <c r="C83" s="89"/>
      <c r="D83" s="43" t="s">
        <v>17</v>
      </c>
      <c r="E83" s="9" t="s">
        <v>127</v>
      </c>
      <c r="F83" s="44"/>
      <c r="G83" s="44"/>
      <c r="H83" s="44"/>
      <c r="I83" s="44"/>
      <c r="J83" s="44"/>
      <c r="K83" s="44"/>
      <c r="L83" s="44"/>
      <c r="M83" s="72" t="s">
        <v>129</v>
      </c>
      <c r="N83" s="91"/>
    </row>
    <row r="84" spans="2:14" x14ac:dyDescent="0.2">
      <c r="B84" s="45"/>
      <c r="C84" s="46"/>
      <c r="D84" s="46"/>
      <c r="E84" s="46"/>
      <c r="F84" s="46"/>
      <c r="G84" s="46"/>
      <c r="H84" s="40"/>
      <c r="I84" s="40"/>
      <c r="J84" s="40"/>
      <c r="K84" s="40"/>
      <c r="L84" s="40"/>
      <c r="M84" s="40"/>
      <c r="N84" s="40"/>
    </row>
    <row r="85" spans="2:14" x14ac:dyDescent="0.2">
      <c r="B85" s="47"/>
      <c r="C85" s="48" t="s">
        <v>3</v>
      </c>
      <c r="D85" s="49" t="s">
        <v>4</v>
      </c>
      <c r="E85" s="49" t="s">
        <v>5</v>
      </c>
      <c r="F85" s="49" t="s">
        <v>6</v>
      </c>
      <c r="G85" s="49">
        <v>1</v>
      </c>
      <c r="H85" s="50">
        <v>2</v>
      </c>
      <c r="I85" s="50">
        <v>3</v>
      </c>
      <c r="J85" s="50">
        <v>4</v>
      </c>
      <c r="K85" s="50">
        <v>5</v>
      </c>
      <c r="L85" s="51" t="s">
        <v>7</v>
      </c>
      <c r="M85" s="51" t="s">
        <v>8</v>
      </c>
      <c r="N85" s="51" t="s">
        <v>126</v>
      </c>
    </row>
    <row r="86" spans="2:14" x14ac:dyDescent="0.2">
      <c r="B86" s="52" t="s">
        <v>9</v>
      </c>
      <c r="C86" s="30">
        <v>101</v>
      </c>
      <c r="D86" s="27" t="s">
        <v>22</v>
      </c>
      <c r="E86" s="28"/>
      <c r="F86" s="24">
        <v>1.9</v>
      </c>
      <c r="G86" s="31"/>
      <c r="H86" s="32"/>
      <c r="I86" s="32"/>
      <c r="J86" s="32"/>
      <c r="K86" s="32"/>
      <c r="L86" s="53" t="str">
        <f>IF(COUNT(G86:K86)=0,"", IF(COUNT(G86:K86)=2,SUM(G86:K86)*1.5, IF(COUNT(G86:K86)=3,SUM(G86:K86), IF(COUNT(G86:K86)=5,SUM(G86:K86)-MIN(G86:K86)-MAX(G86:K86), ))))</f>
        <v/>
      </c>
      <c r="M86" s="51" t="str">
        <f t="shared" ref="M86:M87" si="12">IF(ISNUMBER(L86),L86*F86,"")</f>
        <v/>
      </c>
      <c r="N86" s="54" t="str">
        <f>M86</f>
        <v/>
      </c>
    </row>
    <row r="87" spans="2:14" x14ac:dyDescent="0.2">
      <c r="B87" s="55" t="s">
        <v>10</v>
      </c>
      <c r="C87" s="25"/>
      <c r="D87" s="23" t="e">
        <f>VLOOKUP($C87,DiveList!$C$3:$D$71,2,FALSE)</f>
        <v>#N/A</v>
      </c>
      <c r="E87" s="26"/>
      <c r="F87" s="24" t="e">
        <f>VLOOKUP($C87,DiveList!$C$3:$H$71,IF($E87="S",5,IF($E87="P", 4, IF($E87="T", 3,IF($E87="F",6,5)))), FALSE)</f>
        <v>#N/A</v>
      </c>
      <c r="G87" s="31"/>
      <c r="H87" s="32"/>
      <c r="I87" s="32"/>
      <c r="J87" s="33"/>
      <c r="K87" s="33"/>
      <c r="L87" s="53" t="str">
        <f t="shared" ref="L87:L91" si="13">IF(COUNT(G87:K87)=0,"", IF(COUNT(G87:K87)=2,SUM(G87:K87)*1.5, IF(COUNT(G87:K87)=3,SUM(G87:K87), IF(COUNT(G87:K87)=5,SUM(G87:K87)-MIN(G87:K87)-MAX(G87:K87), ))))</f>
        <v/>
      </c>
      <c r="M87" s="51" t="str">
        <f t="shared" si="12"/>
        <v/>
      </c>
      <c r="N87" s="54" t="str">
        <f>IF(AND(ISNUMBER(N86), ISNUMBER(M87)),N86+M87,"")</f>
        <v/>
      </c>
    </row>
    <row r="88" spans="2:14" x14ac:dyDescent="0.2">
      <c r="B88" s="55" t="s">
        <v>11</v>
      </c>
      <c r="C88" s="25"/>
      <c r="D88" s="23" t="e">
        <f>VLOOKUP($C88,DiveList!$C$3:$D$71,2,FALSE)</f>
        <v>#N/A</v>
      </c>
      <c r="E88" s="26"/>
      <c r="F88" s="24" t="e">
        <f>VLOOKUP($C88,DiveList!$C$3:$H$71,IF($E88="S",5,IF($E88="P", 4, IF($E88="T", 3,IF($E88="F",6,5)))), FALSE)</f>
        <v>#N/A</v>
      </c>
      <c r="G88" s="31"/>
      <c r="H88" s="32"/>
      <c r="I88" s="32"/>
      <c r="J88" s="33"/>
      <c r="K88" s="33"/>
      <c r="L88" s="53" t="str">
        <f t="shared" si="13"/>
        <v/>
      </c>
      <c r="M88" s="51" t="str">
        <f>IF(ISNUMBER(L88),L88*F88,"")</f>
        <v/>
      </c>
      <c r="N88" s="54" t="str">
        <f>IF(AND(ISNUMBER(N87), ISNUMBER(M88)),N87+M88,"")</f>
        <v/>
      </c>
    </row>
    <row r="89" spans="2:14" x14ac:dyDescent="0.2">
      <c r="B89" s="80" t="s">
        <v>19</v>
      </c>
      <c r="C89" s="25"/>
      <c r="D89" s="23" t="e">
        <f>VLOOKUP($C89,DiveList!$C$3:$D$71,2,FALSE)</f>
        <v>#N/A</v>
      </c>
      <c r="E89" s="26"/>
      <c r="F89" s="24" t="e">
        <f>VLOOKUP($C89,DiveList!$C$3:$H$71,IF($E89="S",5,IF($E89="P", 4, IF($E89="T", 3,IF($E89="F",6,5)))), FALSE)</f>
        <v>#N/A</v>
      </c>
      <c r="G89" s="31"/>
      <c r="H89" s="32"/>
      <c r="I89" s="32"/>
      <c r="J89" s="33"/>
      <c r="K89" s="33"/>
      <c r="L89" s="53" t="str">
        <f t="shared" si="13"/>
        <v/>
      </c>
      <c r="M89" s="51" t="str">
        <f>IF(ISNUMBER(L89),L89*F89,"")</f>
        <v/>
      </c>
      <c r="N89" s="54" t="str">
        <f>IF(AND(ISNUMBER(N88), ISNUMBER(M89)),N88+M89,"")</f>
        <v/>
      </c>
    </row>
    <row r="90" spans="2:14" ht="13.5" thickBot="1" x14ac:dyDescent="0.25">
      <c r="B90" s="80" t="s">
        <v>159</v>
      </c>
      <c r="C90" s="25"/>
      <c r="D90" s="23" t="e">
        <f>VLOOKUP($C90,DiveList!$C$3:$D$71,2,FALSE)</f>
        <v>#N/A</v>
      </c>
      <c r="E90" s="26"/>
      <c r="F90" s="24" t="e">
        <f>VLOOKUP($C90,DiveList!$C$3:$H$71,IF($E90="S",5,IF($E90="P", 4, IF($E90="T", 3,IF($E90="F",6,5)))), FALSE)</f>
        <v>#N/A</v>
      </c>
      <c r="G90" s="31"/>
      <c r="H90" s="32"/>
      <c r="I90" s="32"/>
      <c r="J90" s="33"/>
      <c r="K90" s="33"/>
      <c r="L90" s="53" t="str">
        <f t="shared" si="13"/>
        <v/>
      </c>
      <c r="M90" s="51" t="str">
        <f>IF(ISNUMBER(L90),L90*F90,"")</f>
        <v/>
      </c>
      <c r="N90" s="54" t="str">
        <f>IF(AND(ISNUMBER(N89), ISNUMBER(M90)),N89+M90,"")</f>
        <v/>
      </c>
    </row>
    <row r="91" spans="2:14" ht="14.25" thickTop="1" thickBot="1" x14ac:dyDescent="0.25">
      <c r="B91" s="56" t="s">
        <v>12</v>
      </c>
      <c r="C91" s="29"/>
      <c r="D91" s="57" t="e">
        <f>VLOOKUP($C91,DiveList!$C$3:$D$71,2,FALSE)</f>
        <v>#N/A</v>
      </c>
      <c r="E91" s="34"/>
      <c r="F91" s="58" t="e">
        <f>VLOOKUP($C91,DiveList!$C$3:$H$71,IF($E91="S",5,IF($E91="P", 4, IF($E91="T", 3,IF($E91="F",6,5)))), FALSE)</f>
        <v>#N/A</v>
      </c>
      <c r="G91" s="35"/>
      <c r="H91" s="36"/>
      <c r="I91" s="36"/>
      <c r="J91" s="36"/>
      <c r="K91" s="36"/>
      <c r="L91" s="59" t="str">
        <f t="shared" si="13"/>
        <v/>
      </c>
      <c r="M91" s="59" t="str">
        <f>IF(ISNUMBER(L91),L91*F91,"")</f>
        <v/>
      </c>
      <c r="N91" s="60" t="str">
        <f>IF(AND(ISNUMBER(N90), ISNUMBER(M91)),N90+M91,"")</f>
        <v/>
      </c>
    </row>
    <row r="92" spans="2:14" ht="14.25" thickTop="1" thickBot="1" x14ac:dyDescent="0.25">
      <c r="B92" s="61"/>
      <c r="C92" s="62"/>
      <c r="D92" s="62"/>
      <c r="E92" s="62"/>
      <c r="F92" s="63"/>
      <c r="G92" s="46"/>
      <c r="H92" s="40"/>
      <c r="I92" s="40"/>
      <c r="J92" s="40"/>
      <c r="K92" s="40"/>
      <c r="L92" s="40"/>
      <c r="M92" s="64" t="s">
        <v>30</v>
      </c>
      <c r="N92" s="74" t="str">
        <f>IF(ISNUMBER(N91),N91,N90)</f>
        <v/>
      </c>
    </row>
    <row r="93" spans="2:14" ht="13.5" thickTop="1" x14ac:dyDescent="0.2">
      <c r="B93" s="1"/>
      <c r="C93" s="5"/>
      <c r="D93" s="5"/>
      <c r="E93" s="5"/>
      <c r="F93" s="6"/>
      <c r="G93" s="2"/>
    </row>
    <row r="94" spans="2:14" ht="13.5" thickBot="1" x14ac:dyDescent="0.25"/>
    <row r="95" spans="2:14" x14ac:dyDescent="0.2">
      <c r="B95" s="42" t="s">
        <v>13</v>
      </c>
      <c r="C95" s="88"/>
      <c r="D95" s="43" t="s">
        <v>16</v>
      </c>
      <c r="E95" s="9" t="s">
        <v>110</v>
      </c>
      <c r="F95" s="44"/>
      <c r="G95" s="44"/>
      <c r="H95" s="44"/>
      <c r="I95" s="44"/>
      <c r="J95" s="44"/>
      <c r="K95" s="44"/>
      <c r="L95" s="44"/>
      <c r="M95" s="65" t="s">
        <v>128</v>
      </c>
      <c r="N95" s="90"/>
    </row>
    <row r="96" spans="2:14" ht="13.5" thickBot="1" x14ac:dyDescent="0.25">
      <c r="B96" s="71" t="s">
        <v>14</v>
      </c>
      <c r="C96" s="89"/>
      <c r="D96" s="43" t="s">
        <v>17</v>
      </c>
      <c r="E96" s="9" t="s">
        <v>127</v>
      </c>
      <c r="F96" s="44"/>
      <c r="G96" s="44"/>
      <c r="H96" s="44"/>
      <c r="I96" s="44"/>
      <c r="J96" s="44"/>
      <c r="K96" s="44"/>
      <c r="L96" s="44"/>
      <c r="M96" s="72" t="s">
        <v>129</v>
      </c>
      <c r="N96" s="91"/>
    </row>
    <row r="97" spans="2:14" x14ac:dyDescent="0.2">
      <c r="B97" s="45"/>
      <c r="C97" s="46"/>
      <c r="D97" s="46"/>
      <c r="E97" s="46"/>
      <c r="F97" s="46"/>
      <c r="G97" s="46"/>
      <c r="H97" s="40"/>
      <c r="I97" s="40"/>
      <c r="J97" s="40"/>
      <c r="K97" s="40"/>
      <c r="L97" s="40"/>
      <c r="M97" s="40"/>
      <c r="N97" s="40"/>
    </row>
    <row r="98" spans="2:14" x14ac:dyDescent="0.2">
      <c r="B98" s="47"/>
      <c r="C98" s="48" t="s">
        <v>3</v>
      </c>
      <c r="D98" s="49" t="s">
        <v>4</v>
      </c>
      <c r="E98" s="49" t="s">
        <v>5</v>
      </c>
      <c r="F98" s="49" t="s">
        <v>6</v>
      </c>
      <c r="G98" s="49">
        <v>1</v>
      </c>
      <c r="H98" s="50">
        <v>2</v>
      </c>
      <c r="I98" s="50">
        <v>3</v>
      </c>
      <c r="J98" s="50">
        <v>4</v>
      </c>
      <c r="K98" s="50">
        <v>5</v>
      </c>
      <c r="L98" s="51" t="s">
        <v>7</v>
      </c>
      <c r="M98" s="51" t="s">
        <v>8</v>
      </c>
      <c r="N98" s="51" t="s">
        <v>126</v>
      </c>
    </row>
    <row r="99" spans="2:14" x14ac:dyDescent="0.2">
      <c r="B99" s="52" t="s">
        <v>9</v>
      </c>
      <c r="C99" s="30">
        <v>101</v>
      </c>
      <c r="D99" s="27" t="s">
        <v>22</v>
      </c>
      <c r="E99" s="28"/>
      <c r="F99" s="24">
        <v>1.9</v>
      </c>
      <c r="G99" s="31"/>
      <c r="H99" s="32"/>
      <c r="I99" s="32"/>
      <c r="J99" s="32"/>
      <c r="K99" s="32"/>
      <c r="L99" s="53" t="str">
        <f>IF(COUNT(G99:K99)=0,"", IF(COUNT(G99:K99)=2,SUM(G99:K99)*1.5, IF(COUNT(G99:K99)=3,SUM(G99:K99), IF(COUNT(G99:K99)=5,SUM(G99:K99)-MIN(G99:K99)-MAX(G99:K99), ))))</f>
        <v/>
      </c>
      <c r="M99" s="51" t="str">
        <f t="shared" ref="M99:M100" si="14">IF(ISNUMBER(L99),L99*F99,"")</f>
        <v/>
      </c>
      <c r="N99" s="54" t="str">
        <f>M99</f>
        <v/>
      </c>
    </row>
    <row r="100" spans="2:14" x14ac:dyDescent="0.2">
      <c r="B100" s="55" t="s">
        <v>10</v>
      </c>
      <c r="C100" s="25"/>
      <c r="D100" s="23" t="e">
        <f>VLOOKUP($C100,DiveList!$C$3:$D$71,2,FALSE)</f>
        <v>#N/A</v>
      </c>
      <c r="E100" s="26"/>
      <c r="F100" s="24" t="e">
        <f>VLOOKUP($C100,DiveList!$C$3:$H$71,IF($E100="S",5,IF($E100="P", 4, IF($E100="T", 3,IF($E100="F",6,5)))), FALSE)</f>
        <v>#N/A</v>
      </c>
      <c r="G100" s="31"/>
      <c r="H100" s="32"/>
      <c r="I100" s="32"/>
      <c r="J100" s="33"/>
      <c r="K100" s="33"/>
      <c r="L100" s="53" t="str">
        <f t="shared" ref="L100:L104" si="15">IF(COUNT(G100:K100)=0,"", IF(COUNT(G100:K100)=2,SUM(G100:K100)*1.5, IF(COUNT(G100:K100)=3,SUM(G100:K100), IF(COUNT(G100:K100)=5,SUM(G100:K100)-MIN(G100:K100)-MAX(G100:K100), ))))</f>
        <v/>
      </c>
      <c r="M100" s="51" t="str">
        <f t="shared" si="14"/>
        <v/>
      </c>
      <c r="N100" s="54" t="str">
        <f>IF(AND(ISNUMBER(N99), ISNUMBER(M100)),N99+M100,"")</f>
        <v/>
      </c>
    </row>
    <row r="101" spans="2:14" x14ac:dyDescent="0.2">
      <c r="B101" s="55" t="s">
        <v>11</v>
      </c>
      <c r="C101" s="25"/>
      <c r="D101" s="23" t="e">
        <f>VLOOKUP($C101,DiveList!$C$3:$D$71,2,FALSE)</f>
        <v>#N/A</v>
      </c>
      <c r="E101" s="26"/>
      <c r="F101" s="24" t="e">
        <f>VLOOKUP($C101,DiveList!$C$3:$H$71,IF($E101="S",5,IF($E101="P", 4, IF($E101="T", 3,IF($E101="F",6,5)))), FALSE)</f>
        <v>#N/A</v>
      </c>
      <c r="G101" s="31"/>
      <c r="H101" s="32"/>
      <c r="I101" s="32"/>
      <c r="J101" s="33"/>
      <c r="K101" s="33"/>
      <c r="L101" s="53" t="str">
        <f t="shared" si="15"/>
        <v/>
      </c>
      <c r="M101" s="51" t="str">
        <f>IF(ISNUMBER(L101),L101*F101,"")</f>
        <v/>
      </c>
      <c r="N101" s="54" t="str">
        <f>IF(AND(ISNUMBER(N100), ISNUMBER(M101)),N100+M101,"")</f>
        <v/>
      </c>
    </row>
    <row r="102" spans="2:14" x14ac:dyDescent="0.2">
      <c r="B102" s="80" t="s">
        <v>19</v>
      </c>
      <c r="C102" s="25"/>
      <c r="D102" s="23" t="e">
        <f>VLOOKUP($C102,DiveList!$C$3:$D$71,2,FALSE)</f>
        <v>#N/A</v>
      </c>
      <c r="E102" s="26"/>
      <c r="F102" s="24" t="e">
        <f>VLOOKUP($C102,DiveList!$C$3:$H$71,IF($E102="S",5,IF($E102="P", 4, IF($E102="T", 3,IF($E102="F",6,5)))), FALSE)</f>
        <v>#N/A</v>
      </c>
      <c r="G102" s="31"/>
      <c r="H102" s="32"/>
      <c r="I102" s="32"/>
      <c r="J102" s="33"/>
      <c r="K102" s="33"/>
      <c r="L102" s="53" t="str">
        <f t="shared" si="15"/>
        <v/>
      </c>
      <c r="M102" s="51" t="str">
        <f>IF(ISNUMBER(L102),L102*F102,"")</f>
        <v/>
      </c>
      <c r="N102" s="54" t="str">
        <f>IF(AND(ISNUMBER(N101), ISNUMBER(M102)),N101+M102,"")</f>
        <v/>
      </c>
    </row>
    <row r="103" spans="2:14" ht="13.5" thickBot="1" x14ac:dyDescent="0.25">
      <c r="B103" s="80" t="s">
        <v>159</v>
      </c>
      <c r="C103" s="25"/>
      <c r="D103" s="23" t="e">
        <f>VLOOKUP($C103,DiveList!$C$3:$D$71,2,FALSE)</f>
        <v>#N/A</v>
      </c>
      <c r="E103" s="26"/>
      <c r="F103" s="24" t="e">
        <f>VLOOKUP($C103,DiveList!$C$3:$H$71,IF($E103="S",5,IF($E103="P", 4, IF($E103="T", 3,IF($E103="F",6,5)))), FALSE)</f>
        <v>#N/A</v>
      </c>
      <c r="G103" s="31"/>
      <c r="H103" s="32"/>
      <c r="I103" s="32"/>
      <c r="J103" s="33"/>
      <c r="K103" s="33"/>
      <c r="L103" s="53" t="str">
        <f t="shared" si="15"/>
        <v/>
      </c>
      <c r="M103" s="51" t="str">
        <f>IF(ISNUMBER(L103),L103*F103,"")</f>
        <v/>
      </c>
      <c r="N103" s="54" t="str">
        <f>IF(AND(ISNUMBER(N102), ISNUMBER(M103)),N102+M103,"")</f>
        <v/>
      </c>
    </row>
    <row r="104" spans="2:14" ht="14.25" thickTop="1" thickBot="1" x14ac:dyDescent="0.25">
      <c r="B104" s="56" t="s">
        <v>12</v>
      </c>
      <c r="C104" s="29"/>
      <c r="D104" s="57" t="e">
        <f>VLOOKUP($C104,DiveList!$C$3:$D$71,2,FALSE)</f>
        <v>#N/A</v>
      </c>
      <c r="E104" s="34"/>
      <c r="F104" s="58" t="e">
        <f>VLOOKUP($C104,DiveList!$C$3:$H$71,IF($E104="S",5,IF($E104="P", 4, IF($E104="T", 3,IF($E104="F",6,5)))), FALSE)</f>
        <v>#N/A</v>
      </c>
      <c r="G104" s="35"/>
      <c r="H104" s="36"/>
      <c r="I104" s="36"/>
      <c r="J104" s="36"/>
      <c r="K104" s="36"/>
      <c r="L104" s="59" t="str">
        <f t="shared" si="15"/>
        <v/>
      </c>
      <c r="M104" s="59" t="str">
        <f>IF(ISNUMBER(L104),L104*F104,"")</f>
        <v/>
      </c>
      <c r="N104" s="60" t="str">
        <f>IF(AND(ISNUMBER(N103), ISNUMBER(M104)),N103+M104,"")</f>
        <v/>
      </c>
    </row>
    <row r="105" spans="2:14" ht="14.25" thickTop="1" thickBot="1" x14ac:dyDescent="0.25">
      <c r="B105" s="61"/>
      <c r="C105" s="62"/>
      <c r="D105" s="62"/>
      <c r="E105" s="62"/>
      <c r="F105" s="63"/>
      <c r="G105" s="46"/>
      <c r="H105" s="40"/>
      <c r="I105" s="40"/>
      <c r="J105" s="40"/>
      <c r="K105" s="40"/>
      <c r="L105" s="40"/>
      <c r="M105" s="64" t="s">
        <v>30</v>
      </c>
      <c r="N105" s="74" t="str">
        <f>IF(ISNUMBER(N104),N104,N103)</f>
        <v/>
      </c>
    </row>
    <row r="106" spans="2:14" ht="13.5" thickTop="1" x14ac:dyDescent="0.2">
      <c r="B106" s="1"/>
      <c r="C106" s="5"/>
      <c r="D106" s="5"/>
      <c r="E106" s="5"/>
      <c r="F106" s="6"/>
      <c r="G106" s="2"/>
    </row>
    <row r="107" spans="2:14" ht="13.5" thickBot="1" x14ac:dyDescent="0.25"/>
    <row r="108" spans="2:14" x14ac:dyDescent="0.2">
      <c r="B108" s="42" t="s">
        <v>13</v>
      </c>
      <c r="C108" s="88"/>
      <c r="D108" s="43" t="s">
        <v>16</v>
      </c>
      <c r="E108" s="9" t="s">
        <v>110</v>
      </c>
      <c r="F108" s="44"/>
      <c r="G108" s="44"/>
      <c r="H108" s="44"/>
      <c r="I108" s="44"/>
      <c r="J108" s="44"/>
      <c r="K108" s="44"/>
      <c r="L108" s="44"/>
      <c r="M108" s="65" t="s">
        <v>128</v>
      </c>
      <c r="N108" s="90"/>
    </row>
    <row r="109" spans="2:14" ht="13.5" thickBot="1" x14ac:dyDescent="0.25">
      <c r="B109" s="71" t="s">
        <v>14</v>
      </c>
      <c r="C109" s="89"/>
      <c r="D109" s="43" t="s">
        <v>17</v>
      </c>
      <c r="E109" s="9" t="s">
        <v>127</v>
      </c>
      <c r="F109" s="44"/>
      <c r="G109" s="44"/>
      <c r="H109" s="44"/>
      <c r="I109" s="44"/>
      <c r="J109" s="44"/>
      <c r="K109" s="44"/>
      <c r="L109" s="44"/>
      <c r="M109" s="72" t="s">
        <v>129</v>
      </c>
      <c r="N109" s="91"/>
    </row>
    <row r="110" spans="2:14" x14ac:dyDescent="0.2">
      <c r="B110" s="45"/>
      <c r="C110" s="46"/>
      <c r="D110" s="46"/>
      <c r="E110" s="46"/>
      <c r="F110" s="46"/>
      <c r="G110" s="46"/>
      <c r="H110" s="40"/>
      <c r="I110" s="40"/>
      <c r="J110" s="40"/>
      <c r="K110" s="40"/>
      <c r="L110" s="40"/>
      <c r="M110" s="40"/>
      <c r="N110" s="40"/>
    </row>
    <row r="111" spans="2:14" x14ac:dyDescent="0.2">
      <c r="B111" s="47"/>
      <c r="C111" s="48" t="s">
        <v>3</v>
      </c>
      <c r="D111" s="49" t="s">
        <v>4</v>
      </c>
      <c r="E111" s="49" t="s">
        <v>5</v>
      </c>
      <c r="F111" s="49" t="s">
        <v>6</v>
      </c>
      <c r="G111" s="49">
        <v>1</v>
      </c>
      <c r="H111" s="50">
        <v>2</v>
      </c>
      <c r="I111" s="50">
        <v>3</v>
      </c>
      <c r="J111" s="50">
        <v>4</v>
      </c>
      <c r="K111" s="50">
        <v>5</v>
      </c>
      <c r="L111" s="51" t="s">
        <v>7</v>
      </c>
      <c r="M111" s="51" t="s">
        <v>8</v>
      </c>
      <c r="N111" s="51" t="s">
        <v>126</v>
      </c>
    </row>
    <row r="112" spans="2:14" x14ac:dyDescent="0.2">
      <c r="B112" s="52" t="s">
        <v>9</v>
      </c>
      <c r="C112" s="30">
        <v>101</v>
      </c>
      <c r="D112" s="27" t="s">
        <v>22</v>
      </c>
      <c r="E112" s="28"/>
      <c r="F112" s="24">
        <v>1.9</v>
      </c>
      <c r="G112" s="31"/>
      <c r="H112" s="32"/>
      <c r="I112" s="32"/>
      <c r="J112" s="32"/>
      <c r="K112" s="32"/>
      <c r="L112" s="53" t="str">
        <f>IF(COUNT(G112:K112)=0,"", IF(COUNT(G112:K112)=2,SUM(G112:K112)*1.5, IF(COUNT(G112:K112)=3,SUM(G112:K112), IF(COUNT(G112:K112)=5,SUM(G112:K112)-MIN(G112:K112)-MAX(G112:K112), ))))</f>
        <v/>
      </c>
      <c r="M112" s="51" t="str">
        <f t="shared" ref="M112:M113" si="16">IF(ISNUMBER(L112),L112*F112,"")</f>
        <v/>
      </c>
      <c r="N112" s="54" t="str">
        <f>M112</f>
        <v/>
      </c>
    </row>
    <row r="113" spans="2:14" x14ac:dyDescent="0.2">
      <c r="B113" s="55" t="s">
        <v>10</v>
      </c>
      <c r="C113" s="25"/>
      <c r="D113" s="23" t="e">
        <f>VLOOKUP($C113,DiveList!$C$3:$D$71,2,FALSE)</f>
        <v>#N/A</v>
      </c>
      <c r="E113" s="26"/>
      <c r="F113" s="24" t="e">
        <f>VLOOKUP($C113,DiveList!$C$3:$H$71,IF($E113="S",5,IF($E113="P", 4, IF($E113="T", 3,IF($E113="F",6,5)))), FALSE)</f>
        <v>#N/A</v>
      </c>
      <c r="G113" s="31"/>
      <c r="H113" s="32"/>
      <c r="I113" s="32"/>
      <c r="J113" s="33"/>
      <c r="K113" s="33"/>
      <c r="L113" s="53" t="str">
        <f t="shared" ref="L113:L117" si="17">IF(COUNT(G113:K113)=0,"", IF(COUNT(G113:K113)=2,SUM(G113:K113)*1.5, IF(COUNT(G113:K113)=3,SUM(G113:K113), IF(COUNT(G113:K113)=5,SUM(G113:K113)-MIN(G113:K113)-MAX(G113:K113), ))))</f>
        <v/>
      </c>
      <c r="M113" s="51" t="str">
        <f t="shared" si="16"/>
        <v/>
      </c>
      <c r="N113" s="54" t="str">
        <f>IF(AND(ISNUMBER(N112), ISNUMBER(M113)),N112+M113,"")</f>
        <v/>
      </c>
    </row>
    <row r="114" spans="2:14" x14ac:dyDescent="0.2">
      <c r="B114" s="55" t="s">
        <v>11</v>
      </c>
      <c r="C114" s="25"/>
      <c r="D114" s="23" t="e">
        <f>VLOOKUP($C114,DiveList!$C$3:$D$71,2,FALSE)</f>
        <v>#N/A</v>
      </c>
      <c r="E114" s="26"/>
      <c r="F114" s="24" t="e">
        <f>VLOOKUP($C114,DiveList!$C$3:$H$71,IF($E114="S",5,IF($E114="P", 4, IF($E114="T", 3,IF($E114="F",6,5)))), FALSE)</f>
        <v>#N/A</v>
      </c>
      <c r="G114" s="31"/>
      <c r="H114" s="32"/>
      <c r="I114" s="32"/>
      <c r="J114" s="33"/>
      <c r="K114" s="33"/>
      <c r="L114" s="53" t="str">
        <f t="shared" si="17"/>
        <v/>
      </c>
      <c r="M114" s="51" t="str">
        <f>IF(ISNUMBER(L114),L114*F114,"")</f>
        <v/>
      </c>
      <c r="N114" s="54" t="str">
        <f>IF(AND(ISNUMBER(N113), ISNUMBER(M114)),N113+M114,"")</f>
        <v/>
      </c>
    </row>
    <row r="115" spans="2:14" x14ac:dyDescent="0.2">
      <c r="B115" s="80" t="s">
        <v>19</v>
      </c>
      <c r="C115" s="25"/>
      <c r="D115" s="23" t="e">
        <f>VLOOKUP($C115,DiveList!$C$3:$D$71,2,FALSE)</f>
        <v>#N/A</v>
      </c>
      <c r="E115" s="26"/>
      <c r="F115" s="24" t="e">
        <f>VLOOKUP($C115,DiveList!$C$3:$H$71,IF($E115="S",5,IF($E115="P", 4, IF($E115="T", 3,IF($E115="F",6,5)))), FALSE)</f>
        <v>#N/A</v>
      </c>
      <c r="G115" s="31"/>
      <c r="H115" s="32"/>
      <c r="I115" s="32"/>
      <c r="J115" s="33"/>
      <c r="K115" s="33"/>
      <c r="L115" s="53" t="str">
        <f t="shared" si="17"/>
        <v/>
      </c>
      <c r="M115" s="51" t="str">
        <f>IF(ISNUMBER(L115),L115*F115,"")</f>
        <v/>
      </c>
      <c r="N115" s="54" t="str">
        <f>IF(AND(ISNUMBER(N114), ISNUMBER(M115)),N114+M115,"")</f>
        <v/>
      </c>
    </row>
    <row r="116" spans="2:14" ht="13.5" thickBot="1" x14ac:dyDescent="0.25">
      <c r="B116" s="80" t="s">
        <v>159</v>
      </c>
      <c r="C116" s="25"/>
      <c r="D116" s="23" t="e">
        <f>VLOOKUP($C116,DiveList!$C$3:$D$71,2,FALSE)</f>
        <v>#N/A</v>
      </c>
      <c r="E116" s="26"/>
      <c r="F116" s="24" t="e">
        <f>VLOOKUP($C116,DiveList!$C$3:$H$71,IF($E116="S",5,IF($E116="P", 4, IF($E116="T", 3,IF($E116="F",6,5)))), FALSE)</f>
        <v>#N/A</v>
      </c>
      <c r="G116" s="31"/>
      <c r="H116" s="32"/>
      <c r="I116" s="32"/>
      <c r="J116" s="33"/>
      <c r="K116" s="33"/>
      <c r="L116" s="53" t="str">
        <f t="shared" si="17"/>
        <v/>
      </c>
      <c r="M116" s="51" t="str">
        <f>IF(ISNUMBER(L116),L116*F116,"")</f>
        <v/>
      </c>
      <c r="N116" s="54" t="str">
        <f>IF(AND(ISNUMBER(N115), ISNUMBER(M116)),N115+M116,"")</f>
        <v/>
      </c>
    </row>
    <row r="117" spans="2:14" ht="14.25" thickTop="1" thickBot="1" x14ac:dyDescent="0.25">
      <c r="B117" s="56" t="s">
        <v>12</v>
      </c>
      <c r="C117" s="29"/>
      <c r="D117" s="57" t="e">
        <f>VLOOKUP($C117,DiveList!$C$3:$D$71,2,FALSE)</f>
        <v>#N/A</v>
      </c>
      <c r="E117" s="34"/>
      <c r="F117" s="58" t="e">
        <f>VLOOKUP($C117,DiveList!$C$3:$H$71,IF($E117="S",5,IF($E117="P", 4, IF($E117="T", 3,IF($E117="F",6,5)))), FALSE)</f>
        <v>#N/A</v>
      </c>
      <c r="G117" s="35"/>
      <c r="H117" s="36"/>
      <c r="I117" s="36"/>
      <c r="J117" s="36"/>
      <c r="K117" s="36"/>
      <c r="L117" s="59" t="str">
        <f t="shared" si="17"/>
        <v/>
      </c>
      <c r="M117" s="59" t="str">
        <f>IF(ISNUMBER(L117),L117*F117,"")</f>
        <v/>
      </c>
      <c r="N117" s="60" t="str">
        <f>IF(AND(ISNUMBER(N116), ISNUMBER(M117)),N116+M117,"")</f>
        <v/>
      </c>
    </row>
    <row r="118" spans="2:14" ht="14.25" thickTop="1" thickBot="1" x14ac:dyDescent="0.25">
      <c r="B118" s="61"/>
      <c r="C118" s="62"/>
      <c r="D118" s="62"/>
      <c r="E118" s="62"/>
      <c r="F118" s="63"/>
      <c r="G118" s="46"/>
      <c r="H118" s="40"/>
      <c r="I118" s="40"/>
      <c r="J118" s="40"/>
      <c r="K118" s="40"/>
      <c r="L118" s="40"/>
      <c r="M118" s="64" t="s">
        <v>30</v>
      </c>
      <c r="N118" s="74" t="str">
        <f>IF(ISNUMBER(N117),N117,N116)</f>
        <v/>
      </c>
    </row>
    <row r="119" spans="2:14" ht="13.5" thickTop="1" x14ac:dyDescent="0.2">
      <c r="B119" s="1"/>
      <c r="C119" s="5"/>
      <c r="D119" s="5"/>
      <c r="E119" s="5"/>
      <c r="F119" s="6"/>
      <c r="G119" s="2"/>
    </row>
    <row r="120" spans="2:14" ht="13.5" thickBot="1" x14ac:dyDescent="0.25"/>
    <row r="121" spans="2:14" x14ac:dyDescent="0.2">
      <c r="B121" s="42" t="s">
        <v>13</v>
      </c>
      <c r="C121" s="88"/>
      <c r="D121" s="43" t="s">
        <v>16</v>
      </c>
      <c r="E121" s="9" t="s">
        <v>110</v>
      </c>
      <c r="F121" s="44"/>
      <c r="G121" s="44"/>
      <c r="H121" s="44"/>
      <c r="I121" s="44"/>
      <c r="J121" s="44"/>
      <c r="K121" s="44"/>
      <c r="L121" s="44"/>
      <c r="M121" s="65" t="s">
        <v>128</v>
      </c>
      <c r="N121" s="90"/>
    </row>
    <row r="122" spans="2:14" ht="13.5" thickBot="1" x14ac:dyDescent="0.25">
      <c r="B122" s="71" t="s">
        <v>14</v>
      </c>
      <c r="C122" s="89"/>
      <c r="D122" s="43" t="s">
        <v>17</v>
      </c>
      <c r="E122" s="9" t="s">
        <v>127</v>
      </c>
      <c r="F122" s="44"/>
      <c r="G122" s="44"/>
      <c r="H122" s="44"/>
      <c r="I122" s="44"/>
      <c r="J122" s="44"/>
      <c r="K122" s="44"/>
      <c r="L122" s="44"/>
      <c r="M122" s="72" t="s">
        <v>129</v>
      </c>
      <c r="N122" s="91"/>
    </row>
    <row r="123" spans="2:14" x14ac:dyDescent="0.2">
      <c r="B123" s="45"/>
      <c r="C123" s="46"/>
      <c r="D123" s="46"/>
      <c r="E123" s="46"/>
      <c r="F123" s="46"/>
      <c r="G123" s="46"/>
      <c r="H123" s="40"/>
      <c r="I123" s="40"/>
      <c r="J123" s="40"/>
      <c r="K123" s="40"/>
      <c r="L123" s="40"/>
      <c r="M123" s="40"/>
      <c r="N123" s="40"/>
    </row>
    <row r="124" spans="2:14" x14ac:dyDescent="0.2">
      <c r="B124" s="47"/>
      <c r="C124" s="48" t="s">
        <v>3</v>
      </c>
      <c r="D124" s="49" t="s">
        <v>4</v>
      </c>
      <c r="E124" s="49" t="s">
        <v>5</v>
      </c>
      <c r="F124" s="49" t="s">
        <v>6</v>
      </c>
      <c r="G124" s="49">
        <v>1</v>
      </c>
      <c r="H124" s="50">
        <v>2</v>
      </c>
      <c r="I124" s="50">
        <v>3</v>
      </c>
      <c r="J124" s="50">
        <v>4</v>
      </c>
      <c r="K124" s="50">
        <v>5</v>
      </c>
      <c r="L124" s="51" t="s">
        <v>7</v>
      </c>
      <c r="M124" s="51" t="s">
        <v>8</v>
      </c>
      <c r="N124" s="51" t="s">
        <v>126</v>
      </c>
    </row>
    <row r="125" spans="2:14" x14ac:dyDescent="0.2">
      <c r="B125" s="52" t="s">
        <v>9</v>
      </c>
      <c r="C125" s="30">
        <v>101</v>
      </c>
      <c r="D125" s="27" t="s">
        <v>22</v>
      </c>
      <c r="E125" s="28"/>
      <c r="F125" s="24">
        <v>1.9</v>
      </c>
      <c r="G125" s="31"/>
      <c r="H125" s="32"/>
      <c r="I125" s="32"/>
      <c r="J125" s="32"/>
      <c r="K125" s="32"/>
      <c r="L125" s="53" t="str">
        <f>IF(COUNT(G125:K125)=0,"", IF(COUNT(G125:K125)=2,SUM(G125:K125)*1.5, IF(COUNT(G125:K125)=3,SUM(G125:K125), IF(COUNT(G125:K125)=5,SUM(G125:K125)-MIN(G125:K125)-MAX(G125:K125), ))))</f>
        <v/>
      </c>
      <c r="M125" s="51" t="str">
        <f t="shared" ref="M125:M126" si="18">IF(ISNUMBER(L125),L125*F125,"")</f>
        <v/>
      </c>
      <c r="N125" s="54" t="str">
        <f>M125</f>
        <v/>
      </c>
    </row>
    <row r="126" spans="2:14" x14ac:dyDescent="0.2">
      <c r="B126" s="55" t="s">
        <v>10</v>
      </c>
      <c r="C126" s="25"/>
      <c r="D126" s="23" t="e">
        <f>VLOOKUP($C126,DiveList!$C$3:$D$71,2,FALSE)</f>
        <v>#N/A</v>
      </c>
      <c r="E126" s="26"/>
      <c r="F126" s="24" t="e">
        <f>VLOOKUP($C126,DiveList!$C$3:$H$71,IF($E126="S",5,IF($E126="P", 4, IF($E126="T", 3,IF($E126="F",6,5)))), FALSE)</f>
        <v>#N/A</v>
      </c>
      <c r="G126" s="31"/>
      <c r="H126" s="32"/>
      <c r="I126" s="32"/>
      <c r="J126" s="33"/>
      <c r="K126" s="33"/>
      <c r="L126" s="53" t="str">
        <f t="shared" ref="L126:L130" si="19">IF(COUNT(G126:K126)=0,"", IF(COUNT(G126:K126)=2,SUM(G126:K126)*1.5, IF(COUNT(G126:K126)=3,SUM(G126:K126), IF(COUNT(G126:K126)=5,SUM(G126:K126)-MIN(G126:K126)-MAX(G126:K126), ))))</f>
        <v/>
      </c>
      <c r="M126" s="51" t="str">
        <f t="shared" si="18"/>
        <v/>
      </c>
      <c r="N126" s="54" t="str">
        <f>IF(AND(ISNUMBER(N125), ISNUMBER(M126)),N125+M126,"")</f>
        <v/>
      </c>
    </row>
    <row r="127" spans="2:14" x14ac:dyDescent="0.2">
      <c r="B127" s="55" t="s">
        <v>11</v>
      </c>
      <c r="C127" s="25"/>
      <c r="D127" s="23" t="e">
        <f>VLOOKUP($C127,DiveList!$C$3:$D$71,2,FALSE)</f>
        <v>#N/A</v>
      </c>
      <c r="E127" s="26"/>
      <c r="F127" s="24" t="e">
        <f>VLOOKUP($C127,DiveList!$C$3:$H$71,IF($E127="S",5,IF($E127="P", 4, IF($E127="T", 3,IF($E127="F",6,5)))), FALSE)</f>
        <v>#N/A</v>
      </c>
      <c r="G127" s="31"/>
      <c r="H127" s="32"/>
      <c r="I127" s="32"/>
      <c r="J127" s="33"/>
      <c r="K127" s="33"/>
      <c r="L127" s="53" t="str">
        <f t="shared" si="19"/>
        <v/>
      </c>
      <c r="M127" s="51" t="str">
        <f>IF(ISNUMBER(L127),L127*F127,"")</f>
        <v/>
      </c>
      <c r="N127" s="54" t="str">
        <f>IF(AND(ISNUMBER(N126), ISNUMBER(M127)),N126+M127,"")</f>
        <v/>
      </c>
    </row>
    <row r="128" spans="2:14" x14ac:dyDescent="0.2">
      <c r="B128" s="80" t="s">
        <v>19</v>
      </c>
      <c r="C128" s="25"/>
      <c r="D128" s="23" t="e">
        <f>VLOOKUP($C128,DiveList!$C$3:$D$71,2,FALSE)</f>
        <v>#N/A</v>
      </c>
      <c r="E128" s="26"/>
      <c r="F128" s="24" t="e">
        <f>VLOOKUP($C128,DiveList!$C$3:$H$71,IF($E128="S",5,IF($E128="P", 4, IF($E128="T", 3,IF($E128="F",6,5)))), FALSE)</f>
        <v>#N/A</v>
      </c>
      <c r="G128" s="31"/>
      <c r="H128" s="32"/>
      <c r="I128" s="32"/>
      <c r="J128" s="33"/>
      <c r="K128" s="33"/>
      <c r="L128" s="53" t="str">
        <f t="shared" si="19"/>
        <v/>
      </c>
      <c r="M128" s="51" t="str">
        <f>IF(ISNUMBER(L128),L128*F128,"")</f>
        <v/>
      </c>
      <c r="N128" s="54" t="str">
        <f>IF(AND(ISNUMBER(N127), ISNUMBER(M128)),N127+M128,"")</f>
        <v/>
      </c>
    </row>
    <row r="129" spans="2:14" ht="13.5" thickBot="1" x14ac:dyDescent="0.25">
      <c r="B129" s="80" t="s">
        <v>159</v>
      </c>
      <c r="C129" s="25"/>
      <c r="D129" s="23" t="e">
        <f>VLOOKUP($C129,DiveList!$C$3:$D$71,2,FALSE)</f>
        <v>#N/A</v>
      </c>
      <c r="E129" s="26"/>
      <c r="F129" s="24" t="e">
        <f>VLOOKUP($C129,DiveList!$C$3:$H$71,IF($E129="S",5,IF($E129="P", 4, IF($E129="T", 3,IF($E129="F",6,5)))), FALSE)</f>
        <v>#N/A</v>
      </c>
      <c r="G129" s="31"/>
      <c r="H129" s="32"/>
      <c r="I129" s="32"/>
      <c r="J129" s="33"/>
      <c r="K129" s="33"/>
      <c r="L129" s="53" t="str">
        <f t="shared" si="19"/>
        <v/>
      </c>
      <c r="M129" s="51" t="str">
        <f>IF(ISNUMBER(L129),L129*F129,"")</f>
        <v/>
      </c>
      <c r="N129" s="54" t="str">
        <f>IF(AND(ISNUMBER(N128), ISNUMBER(M129)),N128+M129,"")</f>
        <v/>
      </c>
    </row>
    <row r="130" spans="2:14" ht="14.25" thickTop="1" thickBot="1" x14ac:dyDescent="0.25">
      <c r="B130" s="56" t="s">
        <v>12</v>
      </c>
      <c r="C130" s="29"/>
      <c r="D130" s="57" t="e">
        <f>VLOOKUP($C130,DiveList!$C$3:$D$71,2,FALSE)</f>
        <v>#N/A</v>
      </c>
      <c r="E130" s="34"/>
      <c r="F130" s="58" t="e">
        <f>VLOOKUP($C130,DiveList!$C$3:$H$71,IF($E130="S",5,IF($E130="P", 4, IF($E130="T", 3,IF($E130="F",6,5)))), FALSE)</f>
        <v>#N/A</v>
      </c>
      <c r="G130" s="35"/>
      <c r="H130" s="36"/>
      <c r="I130" s="36"/>
      <c r="J130" s="36"/>
      <c r="K130" s="36"/>
      <c r="L130" s="59" t="str">
        <f t="shared" si="19"/>
        <v/>
      </c>
      <c r="M130" s="59" t="str">
        <f>IF(ISNUMBER(L130),L130*F130,"")</f>
        <v/>
      </c>
      <c r="N130" s="60" t="str">
        <f>IF(AND(ISNUMBER(N129), ISNUMBER(M130)),N129+M130,"")</f>
        <v/>
      </c>
    </row>
    <row r="131" spans="2:14" ht="14.25" thickTop="1" thickBot="1" x14ac:dyDescent="0.25">
      <c r="B131" s="61"/>
      <c r="C131" s="62"/>
      <c r="D131" s="62"/>
      <c r="E131" s="62"/>
      <c r="F131" s="63"/>
      <c r="G131" s="46"/>
      <c r="H131" s="40"/>
      <c r="I131" s="40"/>
      <c r="J131" s="40"/>
      <c r="K131" s="40"/>
      <c r="L131" s="40"/>
      <c r="M131" s="64" t="s">
        <v>30</v>
      </c>
      <c r="N131" s="74" t="str">
        <f>IF(ISNUMBER(N130),N130,N129)</f>
        <v/>
      </c>
    </row>
    <row r="132" spans="2:14" ht="13.5" thickTop="1" x14ac:dyDescent="0.2">
      <c r="B132" s="1"/>
      <c r="C132" s="5"/>
      <c r="D132" s="5"/>
      <c r="E132" s="5"/>
      <c r="F132" s="6"/>
      <c r="G132" s="2"/>
    </row>
    <row r="133" spans="2:14" ht="13.5" thickBot="1" x14ac:dyDescent="0.25"/>
    <row r="134" spans="2:14" x14ac:dyDescent="0.2">
      <c r="B134" s="42" t="s">
        <v>13</v>
      </c>
      <c r="C134" s="88"/>
      <c r="D134" s="43" t="s">
        <v>16</v>
      </c>
      <c r="E134" s="9" t="s">
        <v>110</v>
      </c>
      <c r="F134" s="44"/>
      <c r="G134" s="44"/>
      <c r="H134" s="44"/>
      <c r="I134" s="44"/>
      <c r="J134" s="44"/>
      <c r="K134" s="44"/>
      <c r="L134" s="44"/>
      <c r="M134" s="65" t="s">
        <v>128</v>
      </c>
      <c r="N134" s="90"/>
    </row>
    <row r="135" spans="2:14" ht="13.5" thickBot="1" x14ac:dyDescent="0.25">
      <c r="B135" s="71" t="s">
        <v>14</v>
      </c>
      <c r="C135" s="89"/>
      <c r="D135" s="43" t="s">
        <v>17</v>
      </c>
      <c r="E135" s="9" t="s">
        <v>127</v>
      </c>
      <c r="F135" s="44"/>
      <c r="G135" s="44"/>
      <c r="H135" s="44"/>
      <c r="I135" s="44"/>
      <c r="J135" s="44"/>
      <c r="K135" s="44"/>
      <c r="L135" s="44"/>
      <c r="M135" s="72" t="s">
        <v>129</v>
      </c>
      <c r="N135" s="91"/>
    </row>
    <row r="136" spans="2:14" x14ac:dyDescent="0.2">
      <c r="B136" s="45"/>
      <c r="C136" s="46"/>
      <c r="D136" s="46"/>
      <c r="E136" s="46"/>
      <c r="F136" s="46"/>
      <c r="G136" s="46"/>
      <c r="H136" s="40"/>
      <c r="I136" s="40"/>
      <c r="J136" s="40"/>
      <c r="K136" s="40"/>
      <c r="L136" s="40"/>
      <c r="M136" s="40"/>
      <c r="N136" s="40"/>
    </row>
    <row r="137" spans="2:14" x14ac:dyDescent="0.2">
      <c r="B137" s="47"/>
      <c r="C137" s="48" t="s">
        <v>3</v>
      </c>
      <c r="D137" s="49" t="s">
        <v>4</v>
      </c>
      <c r="E137" s="49" t="s">
        <v>5</v>
      </c>
      <c r="F137" s="49" t="s">
        <v>6</v>
      </c>
      <c r="G137" s="49">
        <v>1</v>
      </c>
      <c r="H137" s="50">
        <v>2</v>
      </c>
      <c r="I137" s="50">
        <v>3</v>
      </c>
      <c r="J137" s="50">
        <v>4</v>
      </c>
      <c r="K137" s="50">
        <v>5</v>
      </c>
      <c r="L137" s="51" t="s">
        <v>7</v>
      </c>
      <c r="M137" s="51" t="s">
        <v>8</v>
      </c>
      <c r="N137" s="51" t="s">
        <v>126</v>
      </c>
    </row>
    <row r="138" spans="2:14" x14ac:dyDescent="0.2">
      <c r="B138" s="52" t="s">
        <v>9</v>
      </c>
      <c r="C138" s="30">
        <v>101</v>
      </c>
      <c r="D138" s="27" t="s">
        <v>22</v>
      </c>
      <c r="E138" s="28"/>
      <c r="F138" s="24">
        <v>1.9</v>
      </c>
      <c r="G138" s="31"/>
      <c r="H138" s="32"/>
      <c r="I138" s="32"/>
      <c r="J138" s="32"/>
      <c r="K138" s="32"/>
      <c r="L138" s="53" t="str">
        <f>IF(COUNT(G138:K138)=0,"", IF(COUNT(G138:K138)=2,SUM(G138:K138)*1.5, IF(COUNT(G138:K138)=3,SUM(G138:K138), IF(COUNT(G138:K138)=5,SUM(G138:K138)-MIN(G138:K138)-MAX(G138:K138), ))))</f>
        <v/>
      </c>
      <c r="M138" s="51" t="str">
        <f t="shared" ref="M138:M139" si="20">IF(ISNUMBER(L138),L138*F138,"")</f>
        <v/>
      </c>
      <c r="N138" s="54" t="str">
        <f>M138</f>
        <v/>
      </c>
    </row>
    <row r="139" spans="2:14" x14ac:dyDescent="0.2">
      <c r="B139" s="55" t="s">
        <v>10</v>
      </c>
      <c r="C139" s="25"/>
      <c r="D139" s="23" t="e">
        <f>VLOOKUP($C139,DiveList!$C$3:$D$71,2,FALSE)</f>
        <v>#N/A</v>
      </c>
      <c r="E139" s="26"/>
      <c r="F139" s="24" t="e">
        <f>VLOOKUP($C139,DiveList!$C$3:$H$71,IF($E139="S",5,IF($E139="P", 4, IF($E139="T", 3,IF($E139="F",6,5)))), FALSE)</f>
        <v>#N/A</v>
      </c>
      <c r="G139" s="31"/>
      <c r="H139" s="32"/>
      <c r="I139" s="32"/>
      <c r="J139" s="33"/>
      <c r="K139" s="33"/>
      <c r="L139" s="53" t="str">
        <f t="shared" ref="L139:L143" si="21">IF(COUNT(G139:K139)=0,"", IF(COUNT(G139:K139)=2,SUM(G139:K139)*1.5, IF(COUNT(G139:K139)=3,SUM(G139:K139), IF(COUNT(G139:K139)=5,SUM(G139:K139)-MIN(G139:K139)-MAX(G139:K139), ))))</f>
        <v/>
      </c>
      <c r="M139" s="51" t="str">
        <f t="shared" si="20"/>
        <v/>
      </c>
      <c r="N139" s="54" t="str">
        <f>IF(AND(ISNUMBER(N138), ISNUMBER(M139)),N138+M139,"")</f>
        <v/>
      </c>
    </row>
    <row r="140" spans="2:14" x14ac:dyDescent="0.2">
      <c r="B140" s="55" t="s">
        <v>11</v>
      </c>
      <c r="C140" s="25"/>
      <c r="D140" s="23" t="e">
        <f>VLOOKUP($C140,DiveList!$C$3:$D$71,2,FALSE)</f>
        <v>#N/A</v>
      </c>
      <c r="E140" s="26"/>
      <c r="F140" s="24" t="e">
        <f>VLOOKUP($C140,DiveList!$C$3:$H$71,IF($E140="S",5,IF($E140="P", 4, IF($E140="T", 3,IF($E140="F",6,5)))), FALSE)</f>
        <v>#N/A</v>
      </c>
      <c r="G140" s="31"/>
      <c r="H140" s="32"/>
      <c r="I140" s="32"/>
      <c r="J140" s="33"/>
      <c r="K140" s="33"/>
      <c r="L140" s="53" t="str">
        <f t="shared" si="21"/>
        <v/>
      </c>
      <c r="M140" s="51" t="str">
        <f>IF(ISNUMBER(L140),L140*F140,"")</f>
        <v/>
      </c>
      <c r="N140" s="54" t="str">
        <f>IF(AND(ISNUMBER(N139), ISNUMBER(M140)),N139+M140,"")</f>
        <v/>
      </c>
    </row>
    <row r="141" spans="2:14" x14ac:dyDescent="0.2">
      <c r="B141" s="80" t="s">
        <v>19</v>
      </c>
      <c r="C141" s="25"/>
      <c r="D141" s="23" t="e">
        <f>VLOOKUP($C141,DiveList!$C$3:$D$71,2,FALSE)</f>
        <v>#N/A</v>
      </c>
      <c r="E141" s="26"/>
      <c r="F141" s="24" t="e">
        <f>VLOOKUP($C141,DiveList!$C$3:$H$71,IF($E141="S",5,IF($E141="P", 4, IF($E141="T", 3,IF($E141="F",6,5)))), FALSE)</f>
        <v>#N/A</v>
      </c>
      <c r="G141" s="31"/>
      <c r="H141" s="32"/>
      <c r="I141" s="32"/>
      <c r="J141" s="33"/>
      <c r="K141" s="33"/>
      <c r="L141" s="53" t="str">
        <f t="shared" si="21"/>
        <v/>
      </c>
      <c r="M141" s="51" t="str">
        <f>IF(ISNUMBER(L141),L141*F141,"")</f>
        <v/>
      </c>
      <c r="N141" s="54" t="str">
        <f>IF(AND(ISNUMBER(N140), ISNUMBER(M141)),N140+M141,"")</f>
        <v/>
      </c>
    </row>
    <row r="142" spans="2:14" ht="13.5" thickBot="1" x14ac:dyDescent="0.25">
      <c r="B142" s="80" t="s">
        <v>159</v>
      </c>
      <c r="C142" s="25"/>
      <c r="D142" s="23" t="e">
        <f>VLOOKUP($C142,DiveList!$C$3:$D$71,2,FALSE)</f>
        <v>#N/A</v>
      </c>
      <c r="E142" s="26"/>
      <c r="F142" s="24" t="e">
        <f>VLOOKUP($C142,DiveList!$C$3:$H$71,IF($E142="S",5,IF($E142="P", 4, IF($E142="T", 3,IF($E142="F",6,5)))), FALSE)</f>
        <v>#N/A</v>
      </c>
      <c r="G142" s="31"/>
      <c r="H142" s="32"/>
      <c r="I142" s="32"/>
      <c r="J142" s="33"/>
      <c r="K142" s="33"/>
      <c r="L142" s="53" t="str">
        <f t="shared" si="21"/>
        <v/>
      </c>
      <c r="M142" s="51" t="str">
        <f>IF(ISNUMBER(L142),L142*F142,"")</f>
        <v/>
      </c>
      <c r="N142" s="54" t="str">
        <f>IF(AND(ISNUMBER(N141), ISNUMBER(M142)),N141+M142,"")</f>
        <v/>
      </c>
    </row>
    <row r="143" spans="2:14" ht="14.25" thickTop="1" thickBot="1" x14ac:dyDescent="0.25">
      <c r="B143" s="56" t="s">
        <v>12</v>
      </c>
      <c r="C143" s="29"/>
      <c r="D143" s="57" t="e">
        <f>VLOOKUP($C143,DiveList!$C$3:$D$71,2,FALSE)</f>
        <v>#N/A</v>
      </c>
      <c r="E143" s="34"/>
      <c r="F143" s="58" t="e">
        <f>VLOOKUP($C143,DiveList!$C$3:$H$71,IF($E143="S",5,IF($E143="P", 4, IF($E143="T", 3,IF($E143="F",6,5)))), FALSE)</f>
        <v>#N/A</v>
      </c>
      <c r="G143" s="35"/>
      <c r="H143" s="36"/>
      <c r="I143" s="36"/>
      <c r="J143" s="36"/>
      <c r="K143" s="36"/>
      <c r="L143" s="59" t="str">
        <f t="shared" si="21"/>
        <v/>
      </c>
      <c r="M143" s="59" t="str">
        <f>IF(ISNUMBER(L143),L143*F143,"")</f>
        <v/>
      </c>
      <c r="N143" s="60" t="str">
        <f>IF(AND(ISNUMBER(N142), ISNUMBER(M143)),N142+M143,"")</f>
        <v/>
      </c>
    </row>
    <row r="144" spans="2:14" ht="14.25" thickTop="1" thickBot="1" x14ac:dyDescent="0.25">
      <c r="B144" s="61"/>
      <c r="C144" s="62"/>
      <c r="D144" s="62"/>
      <c r="E144" s="62"/>
      <c r="F144" s="63"/>
      <c r="G144" s="46"/>
      <c r="H144" s="40"/>
      <c r="I144" s="40"/>
      <c r="J144" s="40"/>
      <c r="K144" s="40"/>
      <c r="L144" s="40"/>
      <c r="M144" s="64" t="s">
        <v>30</v>
      </c>
      <c r="N144" s="74" t="str">
        <f>IF(ISNUMBER(N143),N143,N142)</f>
        <v/>
      </c>
    </row>
    <row r="145" spans="2:7" ht="13.5" thickTop="1" x14ac:dyDescent="0.2">
      <c r="B145" s="1"/>
      <c r="C145" s="5"/>
      <c r="D145" s="5"/>
      <c r="E145" s="5"/>
      <c r="F145" s="6"/>
      <c r="G145" s="2"/>
    </row>
  </sheetData>
  <sheetProtection sheet="1" objects="1" scenarios="1"/>
  <mergeCells count="23">
    <mergeCell ref="C30:C31"/>
    <mergeCell ref="N30:N31"/>
    <mergeCell ref="M2:N2"/>
    <mergeCell ref="C4:C5"/>
    <mergeCell ref="N4:N5"/>
    <mergeCell ref="C17:C18"/>
    <mergeCell ref="N17:N18"/>
    <mergeCell ref="C43:C44"/>
    <mergeCell ref="N43:N44"/>
    <mergeCell ref="C56:C57"/>
    <mergeCell ref="N56:N57"/>
    <mergeCell ref="C69:C70"/>
    <mergeCell ref="N69:N70"/>
    <mergeCell ref="C121:C122"/>
    <mergeCell ref="N121:N122"/>
    <mergeCell ref="C134:C135"/>
    <mergeCell ref="N134:N135"/>
    <mergeCell ref="C82:C83"/>
    <mergeCell ref="N82:N83"/>
    <mergeCell ref="C95:C96"/>
    <mergeCell ref="N95:N96"/>
    <mergeCell ref="C108:C109"/>
    <mergeCell ref="N108:N109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FBFCD93-62F6-4EC0-989F-B273FE93D947}">
          <x14:formula1>
            <xm:f>DiveList!$C:$C</xm:f>
          </x14:formula1>
          <xm:sqref>C13 C26 C39 C52 C65 C78 C91 C104 C117 C130 C143</xm:sqref>
        </x14:dataValidation>
        <x14:dataValidation type="list" allowBlank="1" showInputMessage="1" showErrorMessage="1" xr:uid="{917550D5-2352-42D2-B0B5-89D3A737CCCA}">
          <x14:formula1>
            <xm:f>DiveList!$C$3:$C$51</xm:f>
          </x14:formula1>
          <xm:sqref>C9:C12 C22:C25 C35:C38 C48:C51 C61:C64 C74:C77 C87:C90 C100:C103 C113:C116 C126:C129 C139:C142</xm:sqref>
        </x14:dataValidation>
        <x14:dataValidation type="list" allowBlank="1" showInputMessage="1" showErrorMessage="1" xr:uid="{ADE27A3E-CE55-4149-9D0B-23B21C827E0E}">
          <x14:formula1>
            <xm:f>DiveList!$E$2:$H$2</xm:f>
          </x14:formula1>
          <xm:sqref>E8:E13 E21:E26 E34:E39 E47:E52 E60:E65 E73:E78 E86:E91 E99:E104 E112:E117 E125:E130 E138:E143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B4033-3A17-4BD2-A1F9-B022B5A4563F}">
  <sheetPr>
    <tabColor rgb="FFFF33CC"/>
    <pageSetUpPr fitToPage="1"/>
  </sheetPr>
  <dimension ref="B1:P156"/>
  <sheetViews>
    <sheetView workbookViewId="0">
      <pane ySplit="2" topLeftCell="A3" activePane="bottomLeft" state="frozen"/>
      <selection pane="bottomLeft" activeCell="D4" sqref="D4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163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4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x14ac:dyDescent="0.2">
      <c r="B11" s="80" t="s">
        <v>19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x14ac:dyDescent="0.2">
      <c r="B12" s="80" t="s">
        <v>159</v>
      </c>
      <c r="C12" s="25"/>
      <c r="D12" s="23" t="e">
        <f>VLOOKUP($C12,DiveList!$C$3:$D$71,2,FALSE)</f>
        <v>#N/A</v>
      </c>
      <c r="E12" s="26"/>
      <c r="F12" s="24" t="e">
        <f>VLOOKUP($C12,DiveList!$C$3:$H$71,IF($E12="S",5,IF($E12="P", 4, IF($E12="T", 3,IF($E12="F",6,5)))), FALSE)</f>
        <v>#N/A</v>
      </c>
      <c r="G12" s="31"/>
      <c r="H12" s="32"/>
      <c r="I12" s="32"/>
      <c r="J12" s="33"/>
      <c r="K12" s="33"/>
      <c r="L12" s="53" t="str">
        <f t="shared" si="1"/>
        <v/>
      </c>
      <c r="M12" s="51" t="str">
        <f>IF(ISNUMBER(L12),L12*F12,"")</f>
        <v/>
      </c>
      <c r="N12" s="54" t="str">
        <f t="shared" ref="N12:N13" si="2">IF(AND(ISNUMBER(N11), ISNUMBER(M12)),N11+M12,"")</f>
        <v/>
      </c>
    </row>
    <row r="13" spans="2:16" ht="14.25" customHeight="1" thickBot="1" x14ac:dyDescent="0.25">
      <c r="B13" s="80" t="s">
        <v>159</v>
      </c>
      <c r="C13" s="25"/>
      <c r="D13" s="23" t="e">
        <f>VLOOKUP($C13,DiveList!$C$3:$D$71,2,FALSE)</f>
        <v>#N/A</v>
      </c>
      <c r="E13" s="26"/>
      <c r="F13" s="24" t="e">
        <f>VLOOKUP($C13,DiveList!$C$3:$H$71,IF($E13="S",5,IF($E13="P", 4, IF($E13="T", 3,IF($E13="F",6,5)))), FALSE)</f>
        <v>#N/A</v>
      </c>
      <c r="G13" s="31"/>
      <c r="H13" s="32"/>
      <c r="I13" s="32"/>
      <c r="J13" s="33"/>
      <c r="K13" s="33"/>
      <c r="L13" s="53" t="str">
        <f t="shared" si="1"/>
        <v/>
      </c>
      <c r="M13" s="51" t="str">
        <f>IF(ISNUMBER(L13),L13*F13,"")</f>
        <v/>
      </c>
      <c r="N13" s="54" t="str">
        <f t="shared" si="2"/>
        <v/>
      </c>
    </row>
    <row r="14" spans="2:16" ht="14.25" customHeight="1" thickTop="1" thickBot="1" x14ac:dyDescent="0.25">
      <c r="B14" s="56" t="s">
        <v>12</v>
      </c>
      <c r="C14" s="29"/>
      <c r="D14" s="57" t="e">
        <f>VLOOKUP($C14,DiveList!$C$3:$D$71,2,FALSE)</f>
        <v>#N/A</v>
      </c>
      <c r="E14" s="34"/>
      <c r="F14" s="58" t="e">
        <f>VLOOKUP($C14,DiveList!$C$3:$H$71,IF($E14="S",5,IF($E14="P", 4, IF($E14="T", 3,IF($E14="F",6,5)))), FALSE)</f>
        <v>#N/A</v>
      </c>
      <c r="G14" s="35"/>
      <c r="H14" s="36"/>
      <c r="I14" s="36"/>
      <c r="J14" s="36"/>
      <c r="K14" s="36"/>
      <c r="L14" s="59" t="str">
        <f t="shared" si="1"/>
        <v/>
      </c>
      <c r="M14" s="59" t="str">
        <f>IF(ISNUMBER(L14),L14*F14,"")</f>
        <v/>
      </c>
      <c r="N14" s="60" t="str">
        <f>IF(AND(ISNUMBER(N13), ISNUMBER(M14)),N13+M14,"")</f>
        <v/>
      </c>
    </row>
    <row r="15" spans="2:16" ht="20.25" customHeight="1" thickTop="1" thickBot="1" x14ac:dyDescent="0.25">
      <c r="B15" s="61"/>
      <c r="C15" s="62"/>
      <c r="D15" s="62"/>
      <c r="E15" s="62"/>
      <c r="F15" s="63"/>
      <c r="G15" s="46"/>
      <c r="H15" s="40"/>
      <c r="I15" s="40"/>
      <c r="J15" s="40"/>
      <c r="K15" s="40"/>
      <c r="L15" s="40"/>
      <c r="M15" s="64" t="s">
        <v>30</v>
      </c>
      <c r="N15" s="74" t="str">
        <f>IF(ISNUMBER(N14),N14,N13)</f>
        <v/>
      </c>
    </row>
    <row r="16" spans="2:16" ht="16.5" customHeight="1" thickTop="1" x14ac:dyDescent="0.2">
      <c r="B16" s="1"/>
      <c r="C16" s="5"/>
      <c r="D16" s="5"/>
      <c r="E16" s="5"/>
      <c r="F16" s="6"/>
      <c r="G16" s="2"/>
    </row>
    <row r="17" spans="2:14" ht="13.5" thickBot="1" x14ac:dyDescent="0.25"/>
    <row r="18" spans="2:14" x14ac:dyDescent="0.2">
      <c r="B18" s="42" t="s">
        <v>13</v>
      </c>
      <c r="C18" s="88"/>
      <c r="D18" s="43" t="s">
        <v>16</v>
      </c>
      <c r="E18" s="9" t="s">
        <v>110</v>
      </c>
      <c r="F18" s="44"/>
      <c r="G18" s="44"/>
      <c r="H18" s="44"/>
      <c r="I18" s="44"/>
      <c r="J18" s="44"/>
      <c r="K18" s="44"/>
      <c r="L18" s="44"/>
      <c r="M18" s="65" t="s">
        <v>128</v>
      </c>
      <c r="N18" s="90"/>
    </row>
    <row r="19" spans="2:14" ht="13.5" thickBot="1" x14ac:dyDescent="0.25">
      <c r="B19" s="71" t="s">
        <v>14</v>
      </c>
      <c r="C19" s="89"/>
      <c r="D19" s="43" t="s">
        <v>17</v>
      </c>
      <c r="E19" s="9" t="s">
        <v>127</v>
      </c>
      <c r="F19" s="44"/>
      <c r="G19" s="44"/>
      <c r="H19" s="44"/>
      <c r="I19" s="44"/>
      <c r="J19" s="44"/>
      <c r="K19" s="44"/>
      <c r="L19" s="44"/>
      <c r="M19" s="72" t="s">
        <v>129</v>
      </c>
      <c r="N19" s="91"/>
    </row>
    <row r="20" spans="2:14" x14ac:dyDescent="0.2">
      <c r="B20" s="45"/>
      <c r="C20" s="46"/>
      <c r="D20" s="46"/>
      <c r="E20" s="46"/>
      <c r="F20" s="46"/>
      <c r="G20" s="46"/>
      <c r="H20" s="40"/>
      <c r="I20" s="40"/>
      <c r="J20" s="40"/>
      <c r="K20" s="40"/>
      <c r="L20" s="40"/>
      <c r="M20" s="40"/>
      <c r="N20" s="40"/>
    </row>
    <row r="21" spans="2:14" x14ac:dyDescent="0.2">
      <c r="B21" s="47"/>
      <c r="C21" s="48" t="s">
        <v>3</v>
      </c>
      <c r="D21" s="49" t="s">
        <v>4</v>
      </c>
      <c r="E21" s="49" t="s">
        <v>5</v>
      </c>
      <c r="F21" s="49" t="s">
        <v>6</v>
      </c>
      <c r="G21" s="49">
        <v>1</v>
      </c>
      <c r="H21" s="50">
        <v>2</v>
      </c>
      <c r="I21" s="50">
        <v>3</v>
      </c>
      <c r="J21" s="50">
        <v>4</v>
      </c>
      <c r="K21" s="50">
        <v>5</v>
      </c>
      <c r="L21" s="51" t="s">
        <v>7</v>
      </c>
      <c r="M21" s="51" t="s">
        <v>8</v>
      </c>
      <c r="N21" s="51" t="s">
        <v>126</v>
      </c>
    </row>
    <row r="22" spans="2:14" x14ac:dyDescent="0.2">
      <c r="B22" s="52" t="s">
        <v>9</v>
      </c>
      <c r="C22" s="30">
        <v>101</v>
      </c>
      <c r="D22" s="27" t="s">
        <v>22</v>
      </c>
      <c r="E22" s="28"/>
      <c r="F22" s="24">
        <v>1.9</v>
      </c>
      <c r="G22" s="31"/>
      <c r="H22" s="32"/>
      <c r="I22" s="32"/>
      <c r="J22" s="32"/>
      <c r="K22" s="32"/>
      <c r="L22" s="53" t="str">
        <f>IF(COUNT(G22:K22)=0,"", IF(COUNT(G22:K22)=2,SUM(G22:K22)*1.5, IF(COUNT(G22:K22)=3,SUM(G22:K22), IF(COUNT(G22:K22)=5,SUM(G22:K22)-MIN(G22:K22)-MAX(G22:K22), ))))</f>
        <v/>
      </c>
      <c r="M22" s="51" t="str">
        <f t="shared" ref="M22:M23" si="3">IF(ISNUMBER(L22),L22*F22,"")</f>
        <v/>
      </c>
      <c r="N22" s="54" t="str">
        <f>M22</f>
        <v/>
      </c>
    </row>
    <row r="23" spans="2:14" x14ac:dyDescent="0.2">
      <c r="B23" s="55" t="s">
        <v>10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1"/>
      <c r="H23" s="32"/>
      <c r="I23" s="32"/>
      <c r="J23" s="33"/>
      <c r="K23" s="33"/>
      <c r="L23" s="53" t="str">
        <f t="shared" ref="L23:L28" si="4">IF(COUNT(G23:K23)=0,"", IF(COUNT(G23:K23)=2,SUM(G23:K23)*1.5, IF(COUNT(G23:K23)=3,SUM(G23:K23), IF(COUNT(G23:K23)=5,SUM(G23:K23)-MIN(G23:K23)-MAX(G23:K23), ))))</f>
        <v/>
      </c>
      <c r="M23" s="51" t="str">
        <f t="shared" si="3"/>
        <v/>
      </c>
      <c r="N23" s="54" t="str">
        <f>IF(AND(ISNUMBER(N22), ISNUMBER(M23)),N22+M23,"")</f>
        <v/>
      </c>
    </row>
    <row r="24" spans="2:14" x14ac:dyDescent="0.2">
      <c r="B24" s="55" t="s">
        <v>11</v>
      </c>
      <c r="C24" s="25"/>
      <c r="D24" s="23" t="e">
        <f>VLOOKUP($C24,DiveList!$C$3:$D$71,2,FALSE)</f>
        <v>#N/A</v>
      </c>
      <c r="E24" s="26"/>
      <c r="F24" s="24" t="e">
        <f>VLOOKUP($C24,DiveList!$C$3:$H$71,IF($E24="S",5,IF($E24="P", 4, IF($E24="T", 3,IF($E24="F",6,5)))), FALSE)</f>
        <v>#N/A</v>
      </c>
      <c r="G24" s="31"/>
      <c r="H24" s="32"/>
      <c r="I24" s="32"/>
      <c r="J24" s="33"/>
      <c r="K24" s="33"/>
      <c r="L24" s="53" t="str">
        <f t="shared" si="4"/>
        <v/>
      </c>
      <c r="M24" s="51" t="str">
        <f>IF(ISNUMBER(L24),L24*F24,"")</f>
        <v/>
      </c>
      <c r="N24" s="54" t="str">
        <f>IF(AND(ISNUMBER(N23), ISNUMBER(M24)),N23+M24,"")</f>
        <v/>
      </c>
    </row>
    <row r="25" spans="2:14" x14ac:dyDescent="0.2">
      <c r="B25" s="80" t="s">
        <v>19</v>
      </c>
      <c r="C25" s="25"/>
      <c r="D25" s="23" t="e">
        <f>VLOOKUP($C25,DiveList!$C$3:$D$71,2,FALSE)</f>
        <v>#N/A</v>
      </c>
      <c r="E25" s="26"/>
      <c r="F25" s="24" t="e">
        <f>VLOOKUP($C25,DiveList!$C$3:$H$71,IF($E25="S",5,IF($E25="P", 4, IF($E25="T", 3,IF($E25="F",6,5)))), FALSE)</f>
        <v>#N/A</v>
      </c>
      <c r="G25" s="31"/>
      <c r="H25" s="32"/>
      <c r="I25" s="32"/>
      <c r="J25" s="33"/>
      <c r="K25" s="33"/>
      <c r="L25" s="53" t="str">
        <f t="shared" si="4"/>
        <v/>
      </c>
      <c r="M25" s="51" t="str">
        <f>IF(ISNUMBER(L25),L25*F25,"")</f>
        <v/>
      </c>
      <c r="N25" s="54" t="str">
        <f>IF(AND(ISNUMBER(N24), ISNUMBER(M25)),N24+M25,"")</f>
        <v/>
      </c>
    </row>
    <row r="26" spans="2:14" x14ac:dyDescent="0.2">
      <c r="B26" s="80" t="s">
        <v>159</v>
      </c>
      <c r="C26" s="25"/>
      <c r="D26" s="23" t="e">
        <f>VLOOKUP($C26,DiveList!$C$3:$D$71,2,FALSE)</f>
        <v>#N/A</v>
      </c>
      <c r="E26" s="26"/>
      <c r="F26" s="24" t="e">
        <f>VLOOKUP($C26,DiveList!$C$3:$H$71,IF($E26="S",5,IF($E26="P", 4, IF($E26="T", 3,IF($E26="F",6,5)))), FALSE)</f>
        <v>#N/A</v>
      </c>
      <c r="G26" s="31"/>
      <c r="H26" s="32"/>
      <c r="I26" s="32"/>
      <c r="J26" s="33"/>
      <c r="K26" s="33"/>
      <c r="L26" s="53" t="str">
        <f t="shared" si="4"/>
        <v/>
      </c>
      <c r="M26" s="51" t="str">
        <f>IF(ISNUMBER(L26),L26*F26,"")</f>
        <v/>
      </c>
      <c r="N26" s="54" t="str">
        <f t="shared" ref="N26:N27" si="5">IF(AND(ISNUMBER(N25), ISNUMBER(M26)),N25+M26,"")</f>
        <v/>
      </c>
    </row>
    <row r="27" spans="2:14" ht="13.5" thickBot="1" x14ac:dyDescent="0.25">
      <c r="B27" s="80" t="s">
        <v>159</v>
      </c>
      <c r="C27" s="25"/>
      <c r="D27" s="23" t="e">
        <f>VLOOKUP($C27,DiveList!$C$3:$D$71,2,FALSE)</f>
        <v>#N/A</v>
      </c>
      <c r="E27" s="26"/>
      <c r="F27" s="24" t="e">
        <f>VLOOKUP($C27,DiveList!$C$3:$H$71,IF($E27="S",5,IF($E27="P", 4, IF($E27="T", 3,IF($E27="F",6,5)))), FALSE)</f>
        <v>#N/A</v>
      </c>
      <c r="G27" s="31"/>
      <c r="H27" s="32"/>
      <c r="I27" s="32"/>
      <c r="J27" s="33"/>
      <c r="K27" s="33"/>
      <c r="L27" s="53" t="str">
        <f t="shared" si="4"/>
        <v/>
      </c>
      <c r="M27" s="51" t="str">
        <f>IF(ISNUMBER(L27),L27*F27,"")</f>
        <v/>
      </c>
      <c r="N27" s="54" t="str">
        <f t="shared" si="5"/>
        <v/>
      </c>
    </row>
    <row r="28" spans="2:14" ht="14.25" thickTop="1" thickBot="1" x14ac:dyDescent="0.25">
      <c r="B28" s="56" t="s">
        <v>12</v>
      </c>
      <c r="C28" s="29"/>
      <c r="D28" s="57" t="e">
        <f>VLOOKUP($C28,DiveList!$C$3:$D$71,2,FALSE)</f>
        <v>#N/A</v>
      </c>
      <c r="E28" s="34"/>
      <c r="F28" s="58" t="e">
        <f>VLOOKUP($C28,DiveList!$C$3:$H$71,IF($E28="S",5,IF($E28="P", 4, IF($E28="T", 3,IF($E28="F",6,5)))), FALSE)</f>
        <v>#N/A</v>
      </c>
      <c r="G28" s="35"/>
      <c r="H28" s="36"/>
      <c r="I28" s="36"/>
      <c r="J28" s="36"/>
      <c r="K28" s="36"/>
      <c r="L28" s="59" t="str">
        <f t="shared" si="4"/>
        <v/>
      </c>
      <c r="M28" s="59" t="str">
        <f>IF(ISNUMBER(L28),L28*F28,"")</f>
        <v/>
      </c>
      <c r="N28" s="60" t="str">
        <f>IF(AND(ISNUMBER(N27), ISNUMBER(M28)),N27+M28,"")</f>
        <v/>
      </c>
    </row>
    <row r="29" spans="2:14" ht="14.25" thickTop="1" thickBot="1" x14ac:dyDescent="0.25">
      <c r="B29" s="61"/>
      <c r="C29" s="62"/>
      <c r="D29" s="62"/>
      <c r="E29" s="62"/>
      <c r="F29" s="63"/>
      <c r="G29" s="46"/>
      <c r="H29" s="40"/>
      <c r="I29" s="40"/>
      <c r="J29" s="40"/>
      <c r="K29" s="40"/>
      <c r="L29" s="40"/>
      <c r="M29" s="64" t="s">
        <v>30</v>
      </c>
      <c r="N29" s="74" t="str">
        <f>IF(ISNUMBER(N28),N28,N27)</f>
        <v/>
      </c>
    </row>
    <row r="30" spans="2:14" ht="13.5" thickTop="1" x14ac:dyDescent="0.2">
      <c r="B30" s="1"/>
      <c r="C30" s="5"/>
      <c r="D30" s="5"/>
      <c r="E30" s="5"/>
      <c r="F30" s="6"/>
      <c r="G30" s="2"/>
    </row>
    <row r="31" spans="2:14" ht="13.5" thickBot="1" x14ac:dyDescent="0.25"/>
    <row r="32" spans="2:14" x14ac:dyDescent="0.2">
      <c r="B32" s="42" t="s">
        <v>13</v>
      </c>
      <c r="C32" s="88"/>
      <c r="D32" s="43" t="s">
        <v>16</v>
      </c>
      <c r="E32" s="9" t="s">
        <v>110</v>
      </c>
      <c r="F32" s="44"/>
      <c r="G32" s="44"/>
      <c r="H32" s="44"/>
      <c r="I32" s="44"/>
      <c r="J32" s="44"/>
      <c r="K32" s="44"/>
      <c r="L32" s="44"/>
      <c r="M32" s="65" t="s">
        <v>128</v>
      </c>
      <c r="N32" s="90"/>
    </row>
    <row r="33" spans="2:14" ht="13.5" thickBot="1" x14ac:dyDescent="0.25">
      <c r="B33" s="71" t="s">
        <v>14</v>
      </c>
      <c r="C33" s="89"/>
      <c r="D33" s="43" t="s">
        <v>17</v>
      </c>
      <c r="E33" s="9" t="s">
        <v>127</v>
      </c>
      <c r="F33" s="44"/>
      <c r="G33" s="44"/>
      <c r="H33" s="44"/>
      <c r="I33" s="44"/>
      <c r="J33" s="44"/>
      <c r="K33" s="44"/>
      <c r="L33" s="44"/>
      <c r="M33" s="72" t="s">
        <v>129</v>
      </c>
      <c r="N33" s="91"/>
    </row>
    <row r="34" spans="2:14" x14ac:dyDescent="0.2">
      <c r="B34" s="45"/>
      <c r="C34" s="46"/>
      <c r="D34" s="46"/>
      <c r="E34" s="46"/>
      <c r="F34" s="46"/>
      <c r="G34" s="46"/>
      <c r="H34" s="40"/>
      <c r="I34" s="40"/>
      <c r="J34" s="40"/>
      <c r="K34" s="40"/>
      <c r="L34" s="40"/>
      <c r="M34" s="40"/>
      <c r="N34" s="40"/>
    </row>
    <row r="35" spans="2:14" x14ac:dyDescent="0.2">
      <c r="B35" s="47"/>
      <c r="C35" s="48" t="s">
        <v>3</v>
      </c>
      <c r="D35" s="49" t="s">
        <v>4</v>
      </c>
      <c r="E35" s="49" t="s">
        <v>5</v>
      </c>
      <c r="F35" s="49" t="s">
        <v>6</v>
      </c>
      <c r="G35" s="49">
        <v>1</v>
      </c>
      <c r="H35" s="50">
        <v>2</v>
      </c>
      <c r="I35" s="50">
        <v>3</v>
      </c>
      <c r="J35" s="50">
        <v>4</v>
      </c>
      <c r="K35" s="50">
        <v>5</v>
      </c>
      <c r="L35" s="51" t="s">
        <v>7</v>
      </c>
      <c r="M35" s="51" t="s">
        <v>8</v>
      </c>
      <c r="N35" s="51" t="s">
        <v>126</v>
      </c>
    </row>
    <row r="36" spans="2:14" x14ac:dyDescent="0.2">
      <c r="B36" s="52" t="s">
        <v>9</v>
      </c>
      <c r="C36" s="30">
        <v>101</v>
      </c>
      <c r="D36" s="27" t="s">
        <v>22</v>
      </c>
      <c r="E36" s="28"/>
      <c r="F36" s="24">
        <v>1.9</v>
      </c>
      <c r="G36" s="31"/>
      <c r="H36" s="32"/>
      <c r="I36" s="32"/>
      <c r="J36" s="32"/>
      <c r="K36" s="32"/>
      <c r="L36" s="53" t="str">
        <f>IF(COUNT(G36:K36)=0,"", IF(COUNT(G36:K36)=2,SUM(G36:K36)*1.5, IF(COUNT(G36:K36)=3,SUM(G36:K36), IF(COUNT(G36:K36)=5,SUM(G36:K36)-MIN(G36:K36)-MAX(G36:K36), ))))</f>
        <v/>
      </c>
      <c r="M36" s="51" t="str">
        <f t="shared" ref="M36:M37" si="6">IF(ISNUMBER(L36),L36*F36,"")</f>
        <v/>
      </c>
      <c r="N36" s="54" t="str">
        <f>M36</f>
        <v/>
      </c>
    </row>
    <row r="37" spans="2:14" x14ac:dyDescent="0.2">
      <c r="B37" s="55" t="s">
        <v>10</v>
      </c>
      <c r="C37" s="25"/>
      <c r="D37" s="23" t="e">
        <f>VLOOKUP($C37,DiveList!$C$3:$D$71,2,FALSE)</f>
        <v>#N/A</v>
      </c>
      <c r="E37" s="26"/>
      <c r="F37" s="24" t="e">
        <f>VLOOKUP($C37,DiveList!$C$3:$H$71,IF($E37="S",5,IF($E37="P", 4, IF($E37="T", 3,IF($E37="F",6,5)))), FALSE)</f>
        <v>#N/A</v>
      </c>
      <c r="G37" s="31"/>
      <c r="H37" s="32"/>
      <c r="I37" s="32"/>
      <c r="J37" s="33"/>
      <c r="K37" s="33"/>
      <c r="L37" s="53" t="str">
        <f t="shared" ref="L37:L42" si="7">IF(COUNT(G37:K37)=0,"", IF(COUNT(G37:K37)=2,SUM(G37:K37)*1.5, IF(COUNT(G37:K37)=3,SUM(G37:K37), IF(COUNT(G37:K37)=5,SUM(G37:K37)-MIN(G37:K37)-MAX(G37:K37), ))))</f>
        <v/>
      </c>
      <c r="M37" s="51" t="str">
        <f t="shared" si="6"/>
        <v/>
      </c>
      <c r="N37" s="54" t="str">
        <f>IF(AND(ISNUMBER(N36), ISNUMBER(M37)),N36+M37,"")</f>
        <v/>
      </c>
    </row>
    <row r="38" spans="2:14" x14ac:dyDescent="0.2">
      <c r="B38" s="55" t="s">
        <v>11</v>
      </c>
      <c r="C38" s="25"/>
      <c r="D38" s="23" t="e">
        <f>VLOOKUP($C38,DiveList!$C$3:$D$71,2,FALSE)</f>
        <v>#N/A</v>
      </c>
      <c r="E38" s="26"/>
      <c r="F38" s="24" t="e">
        <f>VLOOKUP($C38,DiveList!$C$3:$H$71,IF($E38="S",5,IF($E38="P", 4, IF($E38="T", 3,IF($E38="F",6,5)))), FALSE)</f>
        <v>#N/A</v>
      </c>
      <c r="G38" s="31"/>
      <c r="H38" s="32"/>
      <c r="I38" s="32"/>
      <c r="J38" s="33"/>
      <c r="K38" s="33"/>
      <c r="L38" s="53" t="str">
        <f t="shared" si="7"/>
        <v/>
      </c>
      <c r="M38" s="51" t="str">
        <f>IF(ISNUMBER(L38),L38*F38,"")</f>
        <v/>
      </c>
      <c r="N38" s="54" t="str">
        <f>IF(AND(ISNUMBER(N37), ISNUMBER(M38)),N37+M38,"")</f>
        <v/>
      </c>
    </row>
    <row r="39" spans="2:14" x14ac:dyDescent="0.2">
      <c r="B39" s="80" t="s">
        <v>19</v>
      </c>
      <c r="C39" s="25"/>
      <c r="D39" s="23" t="e">
        <f>VLOOKUP($C39,DiveList!$C$3:$D$71,2,FALSE)</f>
        <v>#N/A</v>
      </c>
      <c r="E39" s="26"/>
      <c r="F39" s="24" t="e">
        <f>VLOOKUP($C39,DiveList!$C$3:$H$71,IF($E39="S",5,IF($E39="P", 4, IF($E39="T", 3,IF($E39="F",6,5)))), FALSE)</f>
        <v>#N/A</v>
      </c>
      <c r="G39" s="31"/>
      <c r="H39" s="32"/>
      <c r="I39" s="32"/>
      <c r="J39" s="33"/>
      <c r="K39" s="33"/>
      <c r="L39" s="53" t="str">
        <f t="shared" si="7"/>
        <v/>
      </c>
      <c r="M39" s="51" t="str">
        <f>IF(ISNUMBER(L39),L39*F39,"")</f>
        <v/>
      </c>
      <c r="N39" s="54" t="str">
        <f>IF(AND(ISNUMBER(N38), ISNUMBER(M39)),N38+M39,"")</f>
        <v/>
      </c>
    </row>
    <row r="40" spans="2:14" x14ac:dyDescent="0.2">
      <c r="B40" s="80" t="s">
        <v>159</v>
      </c>
      <c r="C40" s="25"/>
      <c r="D40" s="23" t="e">
        <f>VLOOKUP($C40,DiveList!$C$3:$D$71,2,FALSE)</f>
        <v>#N/A</v>
      </c>
      <c r="E40" s="26"/>
      <c r="F40" s="24" t="e">
        <f>VLOOKUP($C40,DiveList!$C$3:$H$71,IF($E40="S",5,IF($E40="P", 4, IF($E40="T", 3,IF($E40="F",6,5)))), FALSE)</f>
        <v>#N/A</v>
      </c>
      <c r="G40" s="31"/>
      <c r="H40" s="32"/>
      <c r="I40" s="32"/>
      <c r="J40" s="33"/>
      <c r="K40" s="33"/>
      <c r="L40" s="53" t="str">
        <f t="shared" si="7"/>
        <v/>
      </c>
      <c r="M40" s="51" t="str">
        <f>IF(ISNUMBER(L40),L40*F40,"")</f>
        <v/>
      </c>
      <c r="N40" s="54" t="str">
        <f t="shared" ref="N40:N41" si="8">IF(AND(ISNUMBER(N39), ISNUMBER(M40)),N39+M40,"")</f>
        <v/>
      </c>
    </row>
    <row r="41" spans="2:14" ht="13.5" thickBot="1" x14ac:dyDescent="0.25">
      <c r="B41" s="80" t="s">
        <v>159</v>
      </c>
      <c r="C41" s="25"/>
      <c r="D41" s="23" t="e">
        <f>VLOOKUP($C41,DiveList!$C$3:$D$71,2,FALSE)</f>
        <v>#N/A</v>
      </c>
      <c r="E41" s="26"/>
      <c r="F41" s="24" t="e">
        <f>VLOOKUP($C41,DiveList!$C$3:$H$71,IF($E41="S",5,IF($E41="P", 4, IF($E41="T", 3,IF($E41="F",6,5)))), FALSE)</f>
        <v>#N/A</v>
      </c>
      <c r="G41" s="31"/>
      <c r="H41" s="32"/>
      <c r="I41" s="32"/>
      <c r="J41" s="33"/>
      <c r="K41" s="33"/>
      <c r="L41" s="53" t="str">
        <f t="shared" si="7"/>
        <v/>
      </c>
      <c r="M41" s="51" t="str">
        <f>IF(ISNUMBER(L41),L41*F41,"")</f>
        <v/>
      </c>
      <c r="N41" s="54" t="str">
        <f t="shared" si="8"/>
        <v/>
      </c>
    </row>
    <row r="42" spans="2:14" ht="14.25" thickTop="1" thickBot="1" x14ac:dyDescent="0.25">
      <c r="B42" s="56" t="s">
        <v>12</v>
      </c>
      <c r="C42" s="29"/>
      <c r="D42" s="57" t="e">
        <f>VLOOKUP($C42,DiveList!$C$3:$D$71,2,FALSE)</f>
        <v>#N/A</v>
      </c>
      <c r="E42" s="34"/>
      <c r="F42" s="58" t="e">
        <f>VLOOKUP($C42,DiveList!$C$3:$H$71,IF($E42="S",5,IF($E42="P", 4, IF($E42="T", 3,IF($E42="F",6,5)))), FALSE)</f>
        <v>#N/A</v>
      </c>
      <c r="G42" s="35"/>
      <c r="H42" s="36"/>
      <c r="I42" s="36"/>
      <c r="J42" s="36"/>
      <c r="K42" s="36"/>
      <c r="L42" s="59" t="str">
        <f t="shared" si="7"/>
        <v/>
      </c>
      <c r="M42" s="59" t="str">
        <f>IF(ISNUMBER(L42),L42*F42,"")</f>
        <v/>
      </c>
      <c r="N42" s="60" t="str">
        <f>IF(AND(ISNUMBER(N41), ISNUMBER(M42)),N41+M42,"")</f>
        <v/>
      </c>
    </row>
    <row r="43" spans="2:14" ht="14.25" thickTop="1" thickBot="1" x14ac:dyDescent="0.25">
      <c r="B43" s="61"/>
      <c r="C43" s="62"/>
      <c r="D43" s="62"/>
      <c r="E43" s="62"/>
      <c r="F43" s="63"/>
      <c r="G43" s="46"/>
      <c r="H43" s="40"/>
      <c r="I43" s="40"/>
      <c r="J43" s="40"/>
      <c r="K43" s="40"/>
      <c r="L43" s="40"/>
      <c r="M43" s="64" t="s">
        <v>30</v>
      </c>
      <c r="N43" s="74" t="str">
        <f>IF(ISNUMBER(N42),N42,N41)</f>
        <v/>
      </c>
    </row>
    <row r="44" spans="2:14" ht="13.5" thickTop="1" x14ac:dyDescent="0.2">
      <c r="B44" s="1"/>
      <c r="C44" s="5"/>
      <c r="D44" s="5"/>
      <c r="E44" s="5"/>
      <c r="F44" s="6"/>
      <c r="G44" s="2"/>
    </row>
    <row r="45" spans="2:14" ht="13.5" thickBot="1" x14ac:dyDescent="0.25"/>
    <row r="46" spans="2:14" x14ac:dyDescent="0.2">
      <c r="B46" s="42" t="s">
        <v>13</v>
      </c>
      <c r="C46" s="88"/>
      <c r="D46" s="43" t="s">
        <v>16</v>
      </c>
      <c r="E46" s="9" t="s">
        <v>110</v>
      </c>
      <c r="F46" s="44"/>
      <c r="G46" s="44"/>
      <c r="H46" s="44"/>
      <c r="I46" s="44"/>
      <c r="J46" s="44"/>
      <c r="K46" s="44"/>
      <c r="L46" s="44"/>
      <c r="M46" s="65" t="s">
        <v>128</v>
      </c>
      <c r="N46" s="90"/>
    </row>
    <row r="47" spans="2:14" ht="13.5" thickBot="1" x14ac:dyDescent="0.25">
      <c r="B47" s="71" t="s">
        <v>14</v>
      </c>
      <c r="C47" s="89"/>
      <c r="D47" s="43" t="s">
        <v>17</v>
      </c>
      <c r="E47" s="9" t="s">
        <v>127</v>
      </c>
      <c r="F47" s="44"/>
      <c r="G47" s="44"/>
      <c r="H47" s="44"/>
      <c r="I47" s="44"/>
      <c r="J47" s="44"/>
      <c r="K47" s="44"/>
      <c r="L47" s="44"/>
      <c r="M47" s="72" t="s">
        <v>129</v>
      </c>
      <c r="N47" s="91"/>
    </row>
    <row r="48" spans="2:14" x14ac:dyDescent="0.2">
      <c r="B48" s="45"/>
      <c r="C48" s="46"/>
      <c r="D48" s="46"/>
      <c r="E48" s="46"/>
      <c r="F48" s="46"/>
      <c r="G48" s="46"/>
      <c r="H48" s="40"/>
      <c r="I48" s="40"/>
      <c r="J48" s="40"/>
      <c r="K48" s="40"/>
      <c r="L48" s="40"/>
      <c r="M48" s="40"/>
      <c r="N48" s="40"/>
    </row>
    <row r="49" spans="2:14" x14ac:dyDescent="0.2">
      <c r="B49" s="47"/>
      <c r="C49" s="48" t="s">
        <v>3</v>
      </c>
      <c r="D49" s="49" t="s">
        <v>4</v>
      </c>
      <c r="E49" s="49" t="s">
        <v>5</v>
      </c>
      <c r="F49" s="49" t="s">
        <v>6</v>
      </c>
      <c r="G49" s="49">
        <v>1</v>
      </c>
      <c r="H49" s="50">
        <v>2</v>
      </c>
      <c r="I49" s="50">
        <v>3</v>
      </c>
      <c r="J49" s="50">
        <v>4</v>
      </c>
      <c r="K49" s="50">
        <v>5</v>
      </c>
      <c r="L49" s="51" t="s">
        <v>7</v>
      </c>
      <c r="M49" s="51" t="s">
        <v>8</v>
      </c>
      <c r="N49" s="51" t="s">
        <v>126</v>
      </c>
    </row>
    <row r="50" spans="2:14" x14ac:dyDescent="0.2">
      <c r="B50" s="52" t="s">
        <v>9</v>
      </c>
      <c r="C50" s="30">
        <v>101</v>
      </c>
      <c r="D50" s="27" t="s">
        <v>22</v>
      </c>
      <c r="E50" s="28"/>
      <c r="F50" s="24">
        <v>1.9</v>
      </c>
      <c r="G50" s="31"/>
      <c r="H50" s="32"/>
      <c r="I50" s="32"/>
      <c r="J50" s="32"/>
      <c r="K50" s="32"/>
      <c r="L50" s="53" t="str">
        <f>IF(COUNT(G50:K50)=0,"", IF(COUNT(G50:K50)=2,SUM(G50:K50)*1.5, IF(COUNT(G50:K50)=3,SUM(G50:K50), IF(COUNT(G50:K50)=5,SUM(G50:K50)-MIN(G50:K50)-MAX(G50:K50), ))))</f>
        <v/>
      </c>
      <c r="M50" s="51" t="str">
        <f t="shared" ref="M50:M51" si="9">IF(ISNUMBER(L50),L50*F50,"")</f>
        <v/>
      </c>
      <c r="N50" s="54" t="str">
        <f>M50</f>
        <v/>
      </c>
    </row>
    <row r="51" spans="2:14" x14ac:dyDescent="0.2">
      <c r="B51" s="55" t="s">
        <v>10</v>
      </c>
      <c r="C51" s="25"/>
      <c r="D51" s="23" t="e">
        <f>VLOOKUP($C51,DiveList!$C$3:$D$71,2,FALSE)</f>
        <v>#N/A</v>
      </c>
      <c r="E51" s="26"/>
      <c r="F51" s="24" t="e">
        <f>VLOOKUP($C51,DiveList!$C$3:$H$71,IF($E51="S",5,IF($E51="P", 4, IF($E51="T", 3,IF($E51="F",6,5)))), FALSE)</f>
        <v>#N/A</v>
      </c>
      <c r="G51" s="31"/>
      <c r="H51" s="32"/>
      <c r="I51" s="32"/>
      <c r="J51" s="33"/>
      <c r="K51" s="33"/>
      <c r="L51" s="53" t="str">
        <f t="shared" ref="L51:L56" si="10">IF(COUNT(G51:K51)=0,"", IF(COUNT(G51:K51)=2,SUM(G51:K51)*1.5, IF(COUNT(G51:K51)=3,SUM(G51:K51), IF(COUNT(G51:K51)=5,SUM(G51:K51)-MIN(G51:K51)-MAX(G51:K51), ))))</f>
        <v/>
      </c>
      <c r="M51" s="51" t="str">
        <f t="shared" si="9"/>
        <v/>
      </c>
      <c r="N51" s="54" t="str">
        <f>IF(AND(ISNUMBER(N50), ISNUMBER(M51)),N50+M51,"")</f>
        <v/>
      </c>
    </row>
    <row r="52" spans="2:14" x14ac:dyDescent="0.2">
      <c r="B52" s="55" t="s">
        <v>11</v>
      </c>
      <c r="C52" s="25"/>
      <c r="D52" s="23" t="e">
        <f>VLOOKUP($C52,DiveList!$C$3:$D$71,2,FALSE)</f>
        <v>#N/A</v>
      </c>
      <c r="E52" s="26"/>
      <c r="F52" s="24" t="e">
        <f>VLOOKUP($C52,DiveList!$C$3:$H$71,IF($E52="S",5,IF($E52="P", 4, IF($E52="T", 3,IF($E52="F",6,5)))), FALSE)</f>
        <v>#N/A</v>
      </c>
      <c r="G52" s="31"/>
      <c r="H52" s="32"/>
      <c r="I52" s="32"/>
      <c r="J52" s="33"/>
      <c r="K52" s="33"/>
      <c r="L52" s="53" t="str">
        <f t="shared" si="10"/>
        <v/>
      </c>
      <c r="M52" s="51" t="str">
        <f>IF(ISNUMBER(L52),L52*F52,"")</f>
        <v/>
      </c>
      <c r="N52" s="54" t="str">
        <f>IF(AND(ISNUMBER(N51), ISNUMBER(M52)),N51+M52,"")</f>
        <v/>
      </c>
    </row>
    <row r="53" spans="2:14" x14ac:dyDescent="0.2">
      <c r="B53" s="80" t="s">
        <v>19</v>
      </c>
      <c r="C53" s="25"/>
      <c r="D53" s="23" t="e">
        <f>VLOOKUP($C53,DiveList!$C$3:$D$71,2,FALSE)</f>
        <v>#N/A</v>
      </c>
      <c r="E53" s="26"/>
      <c r="F53" s="24" t="e">
        <f>VLOOKUP($C53,DiveList!$C$3:$H$71,IF($E53="S",5,IF($E53="P", 4, IF($E53="T", 3,IF($E53="F",6,5)))), FALSE)</f>
        <v>#N/A</v>
      </c>
      <c r="G53" s="31"/>
      <c r="H53" s="32"/>
      <c r="I53" s="32"/>
      <c r="J53" s="33"/>
      <c r="K53" s="33"/>
      <c r="L53" s="53" t="str">
        <f t="shared" si="10"/>
        <v/>
      </c>
      <c r="M53" s="51" t="str">
        <f>IF(ISNUMBER(L53),L53*F53,"")</f>
        <v/>
      </c>
      <c r="N53" s="54" t="str">
        <f>IF(AND(ISNUMBER(N52), ISNUMBER(M53)),N52+M53,"")</f>
        <v/>
      </c>
    </row>
    <row r="54" spans="2:14" x14ac:dyDescent="0.2">
      <c r="B54" s="80" t="s">
        <v>159</v>
      </c>
      <c r="C54" s="25"/>
      <c r="D54" s="23" t="e">
        <f>VLOOKUP($C54,DiveList!$C$3:$D$71,2,FALSE)</f>
        <v>#N/A</v>
      </c>
      <c r="E54" s="26"/>
      <c r="F54" s="24" t="e">
        <f>VLOOKUP($C54,DiveList!$C$3:$H$71,IF($E54="S",5,IF($E54="P", 4, IF($E54="T", 3,IF($E54="F",6,5)))), FALSE)</f>
        <v>#N/A</v>
      </c>
      <c r="G54" s="31"/>
      <c r="H54" s="32"/>
      <c r="I54" s="32"/>
      <c r="J54" s="33"/>
      <c r="K54" s="33"/>
      <c r="L54" s="53" t="str">
        <f t="shared" si="10"/>
        <v/>
      </c>
      <c r="M54" s="51" t="str">
        <f>IF(ISNUMBER(L54),L54*F54,"")</f>
        <v/>
      </c>
      <c r="N54" s="54" t="str">
        <f t="shared" ref="N54:N55" si="11">IF(AND(ISNUMBER(N53), ISNUMBER(M54)),N53+M54,"")</f>
        <v/>
      </c>
    </row>
    <row r="55" spans="2:14" ht="13.5" thickBot="1" x14ac:dyDescent="0.25">
      <c r="B55" s="80" t="s">
        <v>159</v>
      </c>
      <c r="C55" s="25"/>
      <c r="D55" s="23" t="e">
        <f>VLOOKUP($C55,DiveList!$C$3:$D$71,2,FALSE)</f>
        <v>#N/A</v>
      </c>
      <c r="E55" s="26"/>
      <c r="F55" s="24" t="e">
        <f>VLOOKUP($C55,DiveList!$C$3:$H$71,IF($E55="S",5,IF($E55="P", 4, IF($E55="T", 3,IF($E55="F",6,5)))), FALSE)</f>
        <v>#N/A</v>
      </c>
      <c r="G55" s="31"/>
      <c r="H55" s="32"/>
      <c r="I55" s="32"/>
      <c r="J55" s="33"/>
      <c r="K55" s="33"/>
      <c r="L55" s="53" t="str">
        <f t="shared" si="10"/>
        <v/>
      </c>
      <c r="M55" s="51" t="str">
        <f>IF(ISNUMBER(L55),L55*F55,"")</f>
        <v/>
      </c>
      <c r="N55" s="54" t="str">
        <f t="shared" si="11"/>
        <v/>
      </c>
    </row>
    <row r="56" spans="2:14" ht="14.25" thickTop="1" thickBot="1" x14ac:dyDescent="0.25">
      <c r="B56" s="56" t="s">
        <v>12</v>
      </c>
      <c r="C56" s="29"/>
      <c r="D56" s="57" t="e">
        <f>VLOOKUP($C56,DiveList!$C$3:$D$71,2,FALSE)</f>
        <v>#N/A</v>
      </c>
      <c r="E56" s="34"/>
      <c r="F56" s="58" t="e">
        <f>VLOOKUP($C56,DiveList!$C$3:$H$71,IF($E56="S",5,IF($E56="P", 4, IF($E56="T", 3,IF($E56="F",6,5)))), FALSE)</f>
        <v>#N/A</v>
      </c>
      <c r="G56" s="35"/>
      <c r="H56" s="36"/>
      <c r="I56" s="36"/>
      <c r="J56" s="36"/>
      <c r="K56" s="36"/>
      <c r="L56" s="59" t="str">
        <f t="shared" si="10"/>
        <v/>
      </c>
      <c r="M56" s="59" t="str">
        <f>IF(ISNUMBER(L56),L56*F56,"")</f>
        <v/>
      </c>
      <c r="N56" s="60" t="str">
        <f>IF(AND(ISNUMBER(N55), ISNUMBER(M56)),N55+M56,"")</f>
        <v/>
      </c>
    </row>
    <row r="57" spans="2:14" ht="14.25" thickTop="1" thickBot="1" x14ac:dyDescent="0.25">
      <c r="B57" s="61"/>
      <c r="C57" s="62"/>
      <c r="D57" s="62"/>
      <c r="E57" s="62"/>
      <c r="F57" s="63"/>
      <c r="G57" s="46"/>
      <c r="H57" s="40"/>
      <c r="I57" s="40"/>
      <c r="J57" s="40"/>
      <c r="K57" s="40"/>
      <c r="L57" s="40"/>
      <c r="M57" s="64" t="s">
        <v>30</v>
      </c>
      <c r="N57" s="74" t="str">
        <f>IF(ISNUMBER(N56),N56,N55)</f>
        <v/>
      </c>
    </row>
    <row r="58" spans="2:14" ht="13.5" thickTop="1" x14ac:dyDescent="0.2">
      <c r="B58" s="1"/>
      <c r="C58" s="5"/>
      <c r="D58" s="5"/>
      <c r="E58" s="5"/>
      <c r="F58" s="6"/>
      <c r="G58" s="2"/>
    </row>
    <row r="59" spans="2:14" ht="13.5" thickBot="1" x14ac:dyDescent="0.25"/>
    <row r="60" spans="2:14" x14ac:dyDescent="0.2">
      <c r="B60" s="42" t="s">
        <v>13</v>
      </c>
      <c r="C60" s="88"/>
      <c r="D60" s="43" t="s">
        <v>16</v>
      </c>
      <c r="E60" s="9" t="s">
        <v>110</v>
      </c>
      <c r="F60" s="44"/>
      <c r="G60" s="44"/>
      <c r="H60" s="44"/>
      <c r="I60" s="44"/>
      <c r="J60" s="44"/>
      <c r="K60" s="44"/>
      <c r="L60" s="44"/>
      <c r="M60" s="65" t="s">
        <v>128</v>
      </c>
      <c r="N60" s="90"/>
    </row>
    <row r="61" spans="2:14" ht="13.5" thickBot="1" x14ac:dyDescent="0.25">
      <c r="B61" s="71" t="s">
        <v>14</v>
      </c>
      <c r="C61" s="89"/>
      <c r="D61" s="43" t="s">
        <v>17</v>
      </c>
      <c r="E61" s="9" t="s">
        <v>127</v>
      </c>
      <c r="F61" s="44"/>
      <c r="G61" s="44"/>
      <c r="H61" s="44"/>
      <c r="I61" s="44"/>
      <c r="J61" s="44"/>
      <c r="K61" s="44"/>
      <c r="L61" s="44"/>
      <c r="M61" s="72" t="s">
        <v>129</v>
      </c>
      <c r="N61" s="91"/>
    </row>
    <row r="62" spans="2:14" x14ac:dyDescent="0.2">
      <c r="B62" s="45"/>
      <c r="C62" s="46"/>
      <c r="D62" s="46"/>
      <c r="E62" s="46"/>
      <c r="F62" s="46"/>
      <c r="G62" s="46"/>
      <c r="H62" s="40"/>
      <c r="I62" s="40"/>
      <c r="J62" s="40"/>
      <c r="K62" s="40"/>
      <c r="L62" s="40"/>
      <c r="M62" s="40"/>
      <c r="N62" s="40"/>
    </row>
    <row r="63" spans="2:14" x14ac:dyDescent="0.2">
      <c r="B63" s="47"/>
      <c r="C63" s="48" t="s">
        <v>3</v>
      </c>
      <c r="D63" s="49" t="s">
        <v>4</v>
      </c>
      <c r="E63" s="49" t="s">
        <v>5</v>
      </c>
      <c r="F63" s="49" t="s">
        <v>6</v>
      </c>
      <c r="G63" s="49">
        <v>1</v>
      </c>
      <c r="H63" s="50">
        <v>2</v>
      </c>
      <c r="I63" s="50">
        <v>3</v>
      </c>
      <c r="J63" s="50">
        <v>4</v>
      </c>
      <c r="K63" s="50">
        <v>5</v>
      </c>
      <c r="L63" s="51" t="s">
        <v>7</v>
      </c>
      <c r="M63" s="51" t="s">
        <v>8</v>
      </c>
      <c r="N63" s="51" t="s">
        <v>126</v>
      </c>
    </row>
    <row r="64" spans="2:14" x14ac:dyDescent="0.2">
      <c r="B64" s="52" t="s">
        <v>9</v>
      </c>
      <c r="C64" s="30">
        <v>101</v>
      </c>
      <c r="D64" s="27" t="s">
        <v>22</v>
      </c>
      <c r="E64" s="28"/>
      <c r="F64" s="24">
        <v>1.9</v>
      </c>
      <c r="G64" s="31"/>
      <c r="H64" s="32"/>
      <c r="I64" s="32"/>
      <c r="J64" s="32"/>
      <c r="K64" s="32"/>
      <c r="L64" s="53" t="str">
        <f>IF(COUNT(G64:K64)=0,"", IF(COUNT(G64:K64)=2,SUM(G64:K64)*1.5, IF(COUNT(G64:K64)=3,SUM(G64:K64), IF(COUNT(G64:K64)=5,SUM(G64:K64)-MIN(G64:K64)-MAX(G64:K64), ))))</f>
        <v/>
      </c>
      <c r="M64" s="51" t="str">
        <f t="shared" ref="M64:M65" si="12">IF(ISNUMBER(L64),L64*F64,"")</f>
        <v/>
      </c>
      <c r="N64" s="54" t="str">
        <f>M64</f>
        <v/>
      </c>
    </row>
    <row r="65" spans="2:14" x14ac:dyDescent="0.2">
      <c r="B65" s="55" t="s">
        <v>10</v>
      </c>
      <c r="C65" s="25"/>
      <c r="D65" s="23" t="e">
        <f>VLOOKUP($C65,DiveList!$C$3:$D$71,2,FALSE)</f>
        <v>#N/A</v>
      </c>
      <c r="E65" s="26"/>
      <c r="F65" s="24" t="e">
        <f>VLOOKUP($C65,DiveList!$C$3:$H$71,IF($E65="S",5,IF($E65="P", 4, IF($E65="T", 3,IF($E65="F",6,5)))), FALSE)</f>
        <v>#N/A</v>
      </c>
      <c r="G65" s="31"/>
      <c r="H65" s="32"/>
      <c r="I65" s="32"/>
      <c r="J65" s="33"/>
      <c r="K65" s="33"/>
      <c r="L65" s="53" t="str">
        <f t="shared" ref="L65:L70" si="13">IF(COUNT(G65:K65)=0,"", IF(COUNT(G65:K65)=2,SUM(G65:K65)*1.5, IF(COUNT(G65:K65)=3,SUM(G65:K65), IF(COUNT(G65:K65)=5,SUM(G65:K65)-MIN(G65:K65)-MAX(G65:K65), ))))</f>
        <v/>
      </c>
      <c r="M65" s="51" t="str">
        <f t="shared" si="12"/>
        <v/>
      </c>
      <c r="N65" s="54" t="str">
        <f>IF(AND(ISNUMBER(N64), ISNUMBER(M65)),N64+M65,"")</f>
        <v/>
      </c>
    </row>
    <row r="66" spans="2:14" x14ac:dyDescent="0.2">
      <c r="B66" s="55" t="s">
        <v>11</v>
      </c>
      <c r="C66" s="25"/>
      <c r="D66" s="23" t="e">
        <f>VLOOKUP($C66,DiveList!$C$3:$D$71,2,FALSE)</f>
        <v>#N/A</v>
      </c>
      <c r="E66" s="26"/>
      <c r="F66" s="24" t="e">
        <f>VLOOKUP($C66,DiveList!$C$3:$H$71,IF($E66="S",5,IF($E66="P", 4, IF($E66="T", 3,IF($E66="F",6,5)))), FALSE)</f>
        <v>#N/A</v>
      </c>
      <c r="G66" s="31"/>
      <c r="H66" s="32"/>
      <c r="I66" s="32"/>
      <c r="J66" s="33"/>
      <c r="K66" s="33"/>
      <c r="L66" s="53" t="str">
        <f t="shared" si="13"/>
        <v/>
      </c>
      <c r="M66" s="51" t="str">
        <f>IF(ISNUMBER(L66),L66*F66,"")</f>
        <v/>
      </c>
      <c r="N66" s="54" t="str">
        <f>IF(AND(ISNUMBER(N65), ISNUMBER(M66)),N65+M66,"")</f>
        <v/>
      </c>
    </row>
    <row r="67" spans="2:14" x14ac:dyDescent="0.2">
      <c r="B67" s="80" t="s">
        <v>19</v>
      </c>
      <c r="C67" s="25"/>
      <c r="D67" s="23" t="e">
        <f>VLOOKUP($C67,DiveList!$C$3:$D$71,2,FALSE)</f>
        <v>#N/A</v>
      </c>
      <c r="E67" s="26"/>
      <c r="F67" s="24" t="e">
        <f>VLOOKUP($C67,DiveList!$C$3:$H$71,IF($E67="S",5,IF($E67="P", 4, IF($E67="T", 3,IF($E67="F",6,5)))), FALSE)</f>
        <v>#N/A</v>
      </c>
      <c r="G67" s="31"/>
      <c r="H67" s="32"/>
      <c r="I67" s="32"/>
      <c r="J67" s="33"/>
      <c r="K67" s="33"/>
      <c r="L67" s="53" t="str">
        <f t="shared" si="13"/>
        <v/>
      </c>
      <c r="M67" s="51" t="str">
        <f>IF(ISNUMBER(L67),L67*F67,"")</f>
        <v/>
      </c>
      <c r="N67" s="54" t="str">
        <f>IF(AND(ISNUMBER(N66), ISNUMBER(M67)),N66+M67,"")</f>
        <v/>
      </c>
    </row>
    <row r="68" spans="2:14" x14ac:dyDescent="0.2">
      <c r="B68" s="80" t="s">
        <v>159</v>
      </c>
      <c r="C68" s="25"/>
      <c r="D68" s="23" t="e">
        <f>VLOOKUP($C68,DiveList!$C$3:$D$71,2,FALSE)</f>
        <v>#N/A</v>
      </c>
      <c r="E68" s="26"/>
      <c r="F68" s="24" t="e">
        <f>VLOOKUP($C68,DiveList!$C$3:$H$71,IF($E68="S",5,IF($E68="P", 4, IF($E68="T", 3,IF($E68="F",6,5)))), FALSE)</f>
        <v>#N/A</v>
      </c>
      <c r="G68" s="31"/>
      <c r="H68" s="32"/>
      <c r="I68" s="32"/>
      <c r="J68" s="33"/>
      <c r="K68" s="33"/>
      <c r="L68" s="53" t="str">
        <f t="shared" si="13"/>
        <v/>
      </c>
      <c r="M68" s="51" t="str">
        <f>IF(ISNUMBER(L68),L68*F68,"")</f>
        <v/>
      </c>
      <c r="N68" s="54" t="str">
        <f t="shared" ref="N68:N69" si="14">IF(AND(ISNUMBER(N67), ISNUMBER(M68)),N67+M68,"")</f>
        <v/>
      </c>
    </row>
    <row r="69" spans="2:14" ht="13.5" thickBot="1" x14ac:dyDescent="0.25">
      <c r="B69" s="80" t="s">
        <v>159</v>
      </c>
      <c r="C69" s="25"/>
      <c r="D69" s="23" t="e">
        <f>VLOOKUP($C69,DiveList!$C$3:$D$71,2,FALSE)</f>
        <v>#N/A</v>
      </c>
      <c r="E69" s="26"/>
      <c r="F69" s="24" t="e">
        <f>VLOOKUP($C69,DiveList!$C$3:$H$71,IF($E69="S",5,IF($E69="P", 4, IF($E69="T", 3,IF($E69="F",6,5)))), FALSE)</f>
        <v>#N/A</v>
      </c>
      <c r="G69" s="31"/>
      <c r="H69" s="32"/>
      <c r="I69" s="32"/>
      <c r="J69" s="33"/>
      <c r="K69" s="33"/>
      <c r="L69" s="53" t="str">
        <f t="shared" si="13"/>
        <v/>
      </c>
      <c r="M69" s="51" t="str">
        <f>IF(ISNUMBER(L69),L69*F69,"")</f>
        <v/>
      </c>
      <c r="N69" s="54" t="str">
        <f t="shared" si="14"/>
        <v/>
      </c>
    </row>
    <row r="70" spans="2:14" ht="14.25" thickTop="1" thickBot="1" x14ac:dyDescent="0.25">
      <c r="B70" s="56" t="s">
        <v>12</v>
      </c>
      <c r="C70" s="29"/>
      <c r="D70" s="57" t="e">
        <f>VLOOKUP($C70,DiveList!$C$3:$D$71,2,FALSE)</f>
        <v>#N/A</v>
      </c>
      <c r="E70" s="34"/>
      <c r="F70" s="58" t="e">
        <f>VLOOKUP($C70,DiveList!$C$3:$H$71,IF($E70="S",5,IF($E70="P", 4, IF($E70="T", 3,IF($E70="F",6,5)))), FALSE)</f>
        <v>#N/A</v>
      </c>
      <c r="G70" s="35"/>
      <c r="H70" s="36"/>
      <c r="I70" s="36"/>
      <c r="J70" s="36"/>
      <c r="K70" s="36"/>
      <c r="L70" s="59" t="str">
        <f t="shared" si="13"/>
        <v/>
      </c>
      <c r="M70" s="59" t="str">
        <f>IF(ISNUMBER(L70),L70*F70,"")</f>
        <v/>
      </c>
      <c r="N70" s="60" t="str">
        <f>IF(AND(ISNUMBER(N69), ISNUMBER(M70)),N69+M70,"")</f>
        <v/>
      </c>
    </row>
    <row r="71" spans="2:14" ht="14.25" thickTop="1" thickBot="1" x14ac:dyDescent="0.25">
      <c r="B71" s="61"/>
      <c r="C71" s="62"/>
      <c r="D71" s="62"/>
      <c r="E71" s="62"/>
      <c r="F71" s="63"/>
      <c r="G71" s="46"/>
      <c r="H71" s="40"/>
      <c r="I71" s="40"/>
      <c r="J71" s="40"/>
      <c r="K71" s="40"/>
      <c r="L71" s="40"/>
      <c r="M71" s="64" t="s">
        <v>30</v>
      </c>
      <c r="N71" s="74" t="str">
        <f>IF(ISNUMBER(N70),N70,N69)</f>
        <v/>
      </c>
    </row>
    <row r="72" spans="2:14" ht="13.5" thickTop="1" x14ac:dyDescent="0.2">
      <c r="B72" s="1"/>
      <c r="C72" s="5"/>
      <c r="D72" s="5"/>
      <c r="E72" s="5"/>
      <c r="F72" s="6"/>
      <c r="G72" s="2"/>
    </row>
    <row r="73" spans="2:14" ht="13.5" thickBot="1" x14ac:dyDescent="0.25"/>
    <row r="74" spans="2:14" x14ac:dyDescent="0.2">
      <c r="B74" s="42" t="s">
        <v>13</v>
      </c>
      <c r="C74" s="88"/>
      <c r="D74" s="43" t="s">
        <v>16</v>
      </c>
      <c r="E74" s="9" t="s">
        <v>110</v>
      </c>
      <c r="F74" s="44"/>
      <c r="G74" s="44"/>
      <c r="H74" s="44"/>
      <c r="I74" s="44"/>
      <c r="J74" s="44"/>
      <c r="K74" s="44"/>
      <c r="L74" s="44"/>
      <c r="M74" s="65" t="s">
        <v>128</v>
      </c>
      <c r="N74" s="90"/>
    </row>
    <row r="75" spans="2:14" ht="13.5" thickBot="1" x14ac:dyDescent="0.25">
      <c r="B75" s="71" t="s">
        <v>14</v>
      </c>
      <c r="C75" s="89"/>
      <c r="D75" s="43" t="s">
        <v>17</v>
      </c>
      <c r="E75" s="9" t="s">
        <v>127</v>
      </c>
      <c r="F75" s="44"/>
      <c r="G75" s="44"/>
      <c r="H75" s="44"/>
      <c r="I75" s="44"/>
      <c r="J75" s="44"/>
      <c r="K75" s="44"/>
      <c r="L75" s="44"/>
      <c r="M75" s="72" t="s">
        <v>129</v>
      </c>
      <c r="N75" s="91"/>
    </row>
    <row r="76" spans="2:14" x14ac:dyDescent="0.2">
      <c r="B76" s="45"/>
      <c r="C76" s="46"/>
      <c r="D76" s="46"/>
      <c r="E76" s="46"/>
      <c r="F76" s="46"/>
      <c r="G76" s="46"/>
      <c r="H76" s="40"/>
      <c r="I76" s="40"/>
      <c r="J76" s="40"/>
      <c r="K76" s="40"/>
      <c r="L76" s="40"/>
      <c r="M76" s="40"/>
      <c r="N76" s="40"/>
    </row>
    <row r="77" spans="2:14" x14ac:dyDescent="0.2">
      <c r="B77" s="47"/>
      <c r="C77" s="48" t="s">
        <v>3</v>
      </c>
      <c r="D77" s="49" t="s">
        <v>4</v>
      </c>
      <c r="E77" s="49" t="s">
        <v>5</v>
      </c>
      <c r="F77" s="49" t="s">
        <v>6</v>
      </c>
      <c r="G77" s="49">
        <v>1</v>
      </c>
      <c r="H77" s="50">
        <v>2</v>
      </c>
      <c r="I77" s="50">
        <v>3</v>
      </c>
      <c r="J77" s="50">
        <v>4</v>
      </c>
      <c r="K77" s="50">
        <v>5</v>
      </c>
      <c r="L77" s="51" t="s">
        <v>7</v>
      </c>
      <c r="M77" s="51" t="s">
        <v>8</v>
      </c>
      <c r="N77" s="51" t="s">
        <v>126</v>
      </c>
    </row>
    <row r="78" spans="2:14" x14ac:dyDescent="0.2">
      <c r="B78" s="52" t="s">
        <v>9</v>
      </c>
      <c r="C78" s="30">
        <v>101</v>
      </c>
      <c r="D78" s="27" t="s">
        <v>22</v>
      </c>
      <c r="E78" s="28"/>
      <c r="F78" s="24">
        <v>1.9</v>
      </c>
      <c r="G78" s="31"/>
      <c r="H78" s="32"/>
      <c r="I78" s="32"/>
      <c r="J78" s="32"/>
      <c r="K78" s="32"/>
      <c r="L78" s="53" t="str">
        <f>IF(COUNT(G78:K78)=0,"", IF(COUNT(G78:K78)=2,SUM(G78:K78)*1.5, IF(COUNT(G78:K78)=3,SUM(G78:K78), IF(COUNT(G78:K78)=5,SUM(G78:K78)-MIN(G78:K78)-MAX(G78:K78), ))))</f>
        <v/>
      </c>
      <c r="M78" s="51" t="str">
        <f t="shared" ref="M78:M79" si="15">IF(ISNUMBER(L78),L78*F78,"")</f>
        <v/>
      </c>
      <c r="N78" s="54" t="str">
        <f>M78</f>
        <v/>
      </c>
    </row>
    <row r="79" spans="2:14" x14ac:dyDescent="0.2">
      <c r="B79" s="55" t="s">
        <v>10</v>
      </c>
      <c r="C79" s="25"/>
      <c r="D79" s="23" t="e">
        <f>VLOOKUP($C79,DiveList!$C$3:$D$71,2,FALSE)</f>
        <v>#N/A</v>
      </c>
      <c r="E79" s="26"/>
      <c r="F79" s="24" t="e">
        <f>VLOOKUP($C79,DiveList!$C$3:$H$71,IF($E79="S",5,IF($E79="P", 4, IF($E79="T", 3,IF($E79="F",6,5)))), FALSE)</f>
        <v>#N/A</v>
      </c>
      <c r="G79" s="31"/>
      <c r="H79" s="32"/>
      <c r="I79" s="32"/>
      <c r="J79" s="33"/>
      <c r="K79" s="33"/>
      <c r="L79" s="53" t="str">
        <f t="shared" ref="L79:L84" si="16">IF(COUNT(G79:K79)=0,"", IF(COUNT(G79:K79)=2,SUM(G79:K79)*1.5, IF(COUNT(G79:K79)=3,SUM(G79:K79), IF(COUNT(G79:K79)=5,SUM(G79:K79)-MIN(G79:K79)-MAX(G79:K79), ))))</f>
        <v/>
      </c>
      <c r="M79" s="51" t="str">
        <f t="shared" si="15"/>
        <v/>
      </c>
      <c r="N79" s="54" t="str">
        <f>IF(AND(ISNUMBER(N78), ISNUMBER(M79)),N78+M79,"")</f>
        <v/>
      </c>
    </row>
    <row r="80" spans="2:14" x14ac:dyDescent="0.2">
      <c r="B80" s="55" t="s">
        <v>11</v>
      </c>
      <c r="C80" s="25"/>
      <c r="D80" s="23" t="e">
        <f>VLOOKUP($C80,DiveList!$C$3:$D$71,2,FALSE)</f>
        <v>#N/A</v>
      </c>
      <c r="E80" s="26"/>
      <c r="F80" s="24" t="e">
        <f>VLOOKUP($C80,DiveList!$C$3:$H$71,IF($E80="S",5,IF($E80="P", 4, IF($E80="T", 3,IF($E80="F",6,5)))), FALSE)</f>
        <v>#N/A</v>
      </c>
      <c r="G80" s="31"/>
      <c r="H80" s="32"/>
      <c r="I80" s="32"/>
      <c r="J80" s="33"/>
      <c r="K80" s="33"/>
      <c r="L80" s="53" t="str">
        <f t="shared" si="16"/>
        <v/>
      </c>
      <c r="M80" s="51" t="str">
        <f>IF(ISNUMBER(L80),L80*F80,"")</f>
        <v/>
      </c>
      <c r="N80" s="54" t="str">
        <f>IF(AND(ISNUMBER(N79), ISNUMBER(M80)),N79+M80,"")</f>
        <v/>
      </c>
    </row>
    <row r="81" spans="2:14" x14ac:dyDescent="0.2">
      <c r="B81" s="80" t="s">
        <v>19</v>
      </c>
      <c r="C81" s="25"/>
      <c r="D81" s="23" t="e">
        <f>VLOOKUP($C81,DiveList!$C$3:$D$71,2,FALSE)</f>
        <v>#N/A</v>
      </c>
      <c r="E81" s="26"/>
      <c r="F81" s="24" t="e">
        <f>VLOOKUP($C81,DiveList!$C$3:$H$71,IF($E81="S",5,IF($E81="P", 4, IF($E81="T", 3,IF($E81="F",6,5)))), FALSE)</f>
        <v>#N/A</v>
      </c>
      <c r="G81" s="31"/>
      <c r="H81" s="32"/>
      <c r="I81" s="32"/>
      <c r="J81" s="33"/>
      <c r="K81" s="33"/>
      <c r="L81" s="53" t="str">
        <f t="shared" si="16"/>
        <v/>
      </c>
      <c r="M81" s="51" t="str">
        <f>IF(ISNUMBER(L81),L81*F81,"")</f>
        <v/>
      </c>
      <c r="N81" s="54" t="str">
        <f>IF(AND(ISNUMBER(N80), ISNUMBER(M81)),N80+M81,"")</f>
        <v/>
      </c>
    </row>
    <row r="82" spans="2:14" x14ac:dyDescent="0.2">
      <c r="B82" s="80" t="s">
        <v>159</v>
      </c>
      <c r="C82" s="25"/>
      <c r="D82" s="23" t="e">
        <f>VLOOKUP($C82,DiveList!$C$3:$D$71,2,FALSE)</f>
        <v>#N/A</v>
      </c>
      <c r="E82" s="26"/>
      <c r="F82" s="24" t="e">
        <f>VLOOKUP($C82,DiveList!$C$3:$H$71,IF($E82="S",5,IF($E82="P", 4, IF($E82="T", 3,IF($E82="F",6,5)))), FALSE)</f>
        <v>#N/A</v>
      </c>
      <c r="G82" s="31"/>
      <c r="H82" s="32"/>
      <c r="I82" s="32"/>
      <c r="J82" s="33"/>
      <c r="K82" s="33"/>
      <c r="L82" s="53" t="str">
        <f t="shared" si="16"/>
        <v/>
      </c>
      <c r="M82" s="51" t="str">
        <f>IF(ISNUMBER(L82),L82*F82,"")</f>
        <v/>
      </c>
      <c r="N82" s="54" t="str">
        <f t="shared" ref="N82:N83" si="17">IF(AND(ISNUMBER(N81), ISNUMBER(M82)),N81+M82,"")</f>
        <v/>
      </c>
    </row>
    <row r="83" spans="2:14" ht="13.5" thickBot="1" x14ac:dyDescent="0.25">
      <c r="B83" s="80" t="s">
        <v>159</v>
      </c>
      <c r="C83" s="25"/>
      <c r="D83" s="23" t="e">
        <f>VLOOKUP($C83,DiveList!$C$3:$D$71,2,FALSE)</f>
        <v>#N/A</v>
      </c>
      <c r="E83" s="26"/>
      <c r="F83" s="24" t="e">
        <f>VLOOKUP($C83,DiveList!$C$3:$H$71,IF($E83="S",5,IF($E83="P", 4, IF($E83="T", 3,IF($E83="F",6,5)))), FALSE)</f>
        <v>#N/A</v>
      </c>
      <c r="G83" s="31"/>
      <c r="H83" s="32"/>
      <c r="I83" s="32"/>
      <c r="J83" s="33"/>
      <c r="K83" s="33"/>
      <c r="L83" s="53" t="str">
        <f t="shared" si="16"/>
        <v/>
      </c>
      <c r="M83" s="51" t="str">
        <f>IF(ISNUMBER(L83),L83*F83,"")</f>
        <v/>
      </c>
      <c r="N83" s="54" t="str">
        <f t="shared" si="17"/>
        <v/>
      </c>
    </row>
    <row r="84" spans="2:14" ht="14.25" thickTop="1" thickBot="1" x14ac:dyDescent="0.25">
      <c r="B84" s="56" t="s">
        <v>12</v>
      </c>
      <c r="C84" s="29"/>
      <c r="D84" s="57" t="e">
        <f>VLOOKUP($C84,DiveList!$C$3:$D$71,2,FALSE)</f>
        <v>#N/A</v>
      </c>
      <c r="E84" s="34"/>
      <c r="F84" s="58" t="e">
        <f>VLOOKUP($C84,DiveList!$C$3:$H$71,IF($E84="S",5,IF($E84="P", 4, IF($E84="T", 3,IF($E84="F",6,5)))), FALSE)</f>
        <v>#N/A</v>
      </c>
      <c r="G84" s="35"/>
      <c r="H84" s="36"/>
      <c r="I84" s="36"/>
      <c r="J84" s="36"/>
      <c r="K84" s="36"/>
      <c r="L84" s="59" t="str">
        <f t="shared" si="16"/>
        <v/>
      </c>
      <c r="M84" s="59" t="str">
        <f>IF(ISNUMBER(L84),L84*F84,"")</f>
        <v/>
      </c>
      <c r="N84" s="60" t="str">
        <f>IF(AND(ISNUMBER(N83), ISNUMBER(M84)),N83+M84,"")</f>
        <v/>
      </c>
    </row>
    <row r="85" spans="2:14" ht="14.25" thickTop="1" thickBot="1" x14ac:dyDescent="0.25">
      <c r="B85" s="61"/>
      <c r="C85" s="62"/>
      <c r="D85" s="62"/>
      <c r="E85" s="62"/>
      <c r="F85" s="63"/>
      <c r="G85" s="46"/>
      <c r="H85" s="40"/>
      <c r="I85" s="40"/>
      <c r="J85" s="40"/>
      <c r="K85" s="40"/>
      <c r="L85" s="40"/>
      <c r="M85" s="64" t="s">
        <v>30</v>
      </c>
      <c r="N85" s="74" t="str">
        <f>IF(ISNUMBER(N84),N84,N83)</f>
        <v/>
      </c>
    </row>
    <row r="86" spans="2:14" ht="13.5" thickTop="1" x14ac:dyDescent="0.2">
      <c r="B86" s="1"/>
      <c r="C86" s="5"/>
      <c r="D86" s="5"/>
      <c r="E86" s="5"/>
      <c r="F86" s="6"/>
      <c r="G86" s="2"/>
    </row>
    <row r="87" spans="2:14" ht="13.5" thickBot="1" x14ac:dyDescent="0.25"/>
    <row r="88" spans="2:14" x14ac:dyDescent="0.2">
      <c r="B88" s="42" t="s">
        <v>13</v>
      </c>
      <c r="C88" s="88"/>
      <c r="D88" s="43" t="s">
        <v>16</v>
      </c>
      <c r="E88" s="9" t="s">
        <v>110</v>
      </c>
      <c r="F88" s="44"/>
      <c r="G88" s="44"/>
      <c r="H88" s="44"/>
      <c r="I88" s="44"/>
      <c r="J88" s="44"/>
      <c r="K88" s="44"/>
      <c r="L88" s="44"/>
      <c r="M88" s="65" t="s">
        <v>128</v>
      </c>
      <c r="N88" s="90"/>
    </row>
    <row r="89" spans="2:14" ht="13.5" thickBot="1" x14ac:dyDescent="0.25">
      <c r="B89" s="71" t="s">
        <v>14</v>
      </c>
      <c r="C89" s="89"/>
      <c r="D89" s="43" t="s">
        <v>17</v>
      </c>
      <c r="E89" s="9" t="s">
        <v>127</v>
      </c>
      <c r="F89" s="44"/>
      <c r="G89" s="44"/>
      <c r="H89" s="44"/>
      <c r="I89" s="44"/>
      <c r="J89" s="44"/>
      <c r="K89" s="44"/>
      <c r="L89" s="44"/>
      <c r="M89" s="72" t="s">
        <v>129</v>
      </c>
      <c r="N89" s="91"/>
    </row>
    <row r="90" spans="2:14" x14ac:dyDescent="0.2">
      <c r="B90" s="45"/>
      <c r="C90" s="46"/>
      <c r="D90" s="46"/>
      <c r="E90" s="46"/>
      <c r="F90" s="46"/>
      <c r="G90" s="46"/>
      <c r="H90" s="40"/>
      <c r="I90" s="40"/>
      <c r="J90" s="40"/>
      <c r="K90" s="40"/>
      <c r="L90" s="40"/>
      <c r="M90" s="40"/>
      <c r="N90" s="40"/>
    </row>
    <row r="91" spans="2:14" x14ac:dyDescent="0.2">
      <c r="B91" s="47"/>
      <c r="C91" s="48" t="s">
        <v>3</v>
      </c>
      <c r="D91" s="49" t="s">
        <v>4</v>
      </c>
      <c r="E91" s="49" t="s">
        <v>5</v>
      </c>
      <c r="F91" s="49" t="s">
        <v>6</v>
      </c>
      <c r="G91" s="49">
        <v>1</v>
      </c>
      <c r="H91" s="50">
        <v>2</v>
      </c>
      <c r="I91" s="50">
        <v>3</v>
      </c>
      <c r="J91" s="50">
        <v>4</v>
      </c>
      <c r="K91" s="50">
        <v>5</v>
      </c>
      <c r="L91" s="51" t="s">
        <v>7</v>
      </c>
      <c r="M91" s="51" t="s">
        <v>8</v>
      </c>
      <c r="N91" s="51" t="s">
        <v>126</v>
      </c>
    </row>
    <row r="92" spans="2:14" x14ac:dyDescent="0.2">
      <c r="B92" s="52" t="s">
        <v>9</v>
      </c>
      <c r="C92" s="30">
        <v>101</v>
      </c>
      <c r="D92" s="27" t="s">
        <v>22</v>
      </c>
      <c r="E92" s="28"/>
      <c r="F92" s="24">
        <v>1.9</v>
      </c>
      <c r="G92" s="31"/>
      <c r="H92" s="32"/>
      <c r="I92" s="32"/>
      <c r="J92" s="32"/>
      <c r="K92" s="32"/>
      <c r="L92" s="53" t="str">
        <f>IF(COUNT(G92:K92)=0,"", IF(COUNT(G92:K92)=2,SUM(G92:K92)*1.5, IF(COUNT(G92:K92)=3,SUM(G92:K92), IF(COUNT(G92:K92)=5,SUM(G92:K92)-MIN(G92:K92)-MAX(G92:K92), ))))</f>
        <v/>
      </c>
      <c r="M92" s="51" t="str">
        <f t="shared" ref="M92:M93" si="18">IF(ISNUMBER(L92),L92*F92,"")</f>
        <v/>
      </c>
      <c r="N92" s="54" t="str">
        <f>M92</f>
        <v/>
      </c>
    </row>
    <row r="93" spans="2:14" x14ac:dyDescent="0.2">
      <c r="B93" s="55" t="s">
        <v>10</v>
      </c>
      <c r="C93" s="25"/>
      <c r="D93" s="23" t="e">
        <f>VLOOKUP($C93,DiveList!$C$3:$D$71,2,FALSE)</f>
        <v>#N/A</v>
      </c>
      <c r="E93" s="26"/>
      <c r="F93" s="24" t="e">
        <f>VLOOKUP($C93,DiveList!$C$3:$H$71,IF($E93="S",5,IF($E93="P", 4, IF($E93="T", 3,IF($E93="F",6,5)))), FALSE)</f>
        <v>#N/A</v>
      </c>
      <c r="G93" s="31"/>
      <c r="H93" s="32"/>
      <c r="I93" s="32"/>
      <c r="J93" s="33"/>
      <c r="K93" s="33"/>
      <c r="L93" s="53" t="str">
        <f t="shared" ref="L93:L98" si="19">IF(COUNT(G93:K93)=0,"", IF(COUNT(G93:K93)=2,SUM(G93:K93)*1.5, IF(COUNT(G93:K93)=3,SUM(G93:K93), IF(COUNT(G93:K93)=5,SUM(G93:K93)-MIN(G93:K93)-MAX(G93:K93), ))))</f>
        <v/>
      </c>
      <c r="M93" s="51" t="str">
        <f t="shared" si="18"/>
        <v/>
      </c>
      <c r="N93" s="54" t="str">
        <f>IF(AND(ISNUMBER(N92), ISNUMBER(M93)),N92+M93,"")</f>
        <v/>
      </c>
    </row>
    <row r="94" spans="2:14" x14ac:dyDescent="0.2">
      <c r="B94" s="55" t="s">
        <v>11</v>
      </c>
      <c r="C94" s="25"/>
      <c r="D94" s="23" t="e">
        <f>VLOOKUP($C94,DiveList!$C$3:$D$71,2,FALSE)</f>
        <v>#N/A</v>
      </c>
      <c r="E94" s="26"/>
      <c r="F94" s="24" t="e">
        <f>VLOOKUP($C94,DiveList!$C$3:$H$71,IF($E94="S",5,IF($E94="P", 4, IF($E94="T", 3,IF($E94="F",6,5)))), FALSE)</f>
        <v>#N/A</v>
      </c>
      <c r="G94" s="31"/>
      <c r="H94" s="32"/>
      <c r="I94" s="32"/>
      <c r="J94" s="33"/>
      <c r="K94" s="33"/>
      <c r="L94" s="53" t="str">
        <f t="shared" si="19"/>
        <v/>
      </c>
      <c r="M94" s="51" t="str">
        <f>IF(ISNUMBER(L94),L94*F94,"")</f>
        <v/>
      </c>
      <c r="N94" s="54" t="str">
        <f>IF(AND(ISNUMBER(N93), ISNUMBER(M94)),N93+M94,"")</f>
        <v/>
      </c>
    </row>
    <row r="95" spans="2:14" x14ac:dyDescent="0.2">
      <c r="B95" s="80" t="s">
        <v>19</v>
      </c>
      <c r="C95" s="25"/>
      <c r="D95" s="23" t="e">
        <f>VLOOKUP($C95,DiveList!$C$3:$D$71,2,FALSE)</f>
        <v>#N/A</v>
      </c>
      <c r="E95" s="26"/>
      <c r="F95" s="24" t="e">
        <f>VLOOKUP($C95,DiveList!$C$3:$H$71,IF($E95="S",5,IF($E95="P", 4, IF($E95="T", 3,IF($E95="F",6,5)))), FALSE)</f>
        <v>#N/A</v>
      </c>
      <c r="G95" s="31"/>
      <c r="H95" s="32"/>
      <c r="I95" s="32"/>
      <c r="J95" s="33"/>
      <c r="K95" s="33"/>
      <c r="L95" s="53" t="str">
        <f t="shared" si="19"/>
        <v/>
      </c>
      <c r="M95" s="51" t="str">
        <f>IF(ISNUMBER(L95),L95*F95,"")</f>
        <v/>
      </c>
      <c r="N95" s="54" t="str">
        <f>IF(AND(ISNUMBER(N94), ISNUMBER(M95)),N94+M95,"")</f>
        <v/>
      </c>
    </row>
    <row r="96" spans="2:14" x14ac:dyDescent="0.2">
      <c r="B96" s="80" t="s">
        <v>159</v>
      </c>
      <c r="C96" s="25"/>
      <c r="D96" s="23" t="e">
        <f>VLOOKUP($C96,DiveList!$C$3:$D$71,2,FALSE)</f>
        <v>#N/A</v>
      </c>
      <c r="E96" s="26"/>
      <c r="F96" s="24" t="e">
        <f>VLOOKUP($C96,DiveList!$C$3:$H$71,IF($E96="S",5,IF($E96="P", 4, IF($E96="T", 3,IF($E96="F",6,5)))), FALSE)</f>
        <v>#N/A</v>
      </c>
      <c r="G96" s="31"/>
      <c r="H96" s="32"/>
      <c r="I96" s="32"/>
      <c r="J96" s="33"/>
      <c r="K96" s="33"/>
      <c r="L96" s="53" t="str">
        <f t="shared" si="19"/>
        <v/>
      </c>
      <c r="M96" s="51" t="str">
        <f>IF(ISNUMBER(L96),L96*F96,"")</f>
        <v/>
      </c>
      <c r="N96" s="54" t="str">
        <f t="shared" ref="N96:N97" si="20">IF(AND(ISNUMBER(N95), ISNUMBER(M96)),N95+M96,"")</f>
        <v/>
      </c>
    </row>
    <row r="97" spans="2:14" ht="13.5" thickBot="1" x14ac:dyDescent="0.25">
      <c r="B97" s="80" t="s">
        <v>159</v>
      </c>
      <c r="C97" s="25"/>
      <c r="D97" s="23" t="e">
        <f>VLOOKUP($C97,DiveList!$C$3:$D$71,2,FALSE)</f>
        <v>#N/A</v>
      </c>
      <c r="E97" s="26"/>
      <c r="F97" s="24" t="e">
        <f>VLOOKUP($C97,DiveList!$C$3:$H$71,IF($E97="S",5,IF($E97="P", 4, IF($E97="T", 3,IF($E97="F",6,5)))), FALSE)</f>
        <v>#N/A</v>
      </c>
      <c r="G97" s="31"/>
      <c r="H97" s="32"/>
      <c r="I97" s="32"/>
      <c r="J97" s="33"/>
      <c r="K97" s="33"/>
      <c r="L97" s="53" t="str">
        <f t="shared" si="19"/>
        <v/>
      </c>
      <c r="M97" s="51" t="str">
        <f>IF(ISNUMBER(L97),L97*F97,"")</f>
        <v/>
      </c>
      <c r="N97" s="54" t="str">
        <f t="shared" si="20"/>
        <v/>
      </c>
    </row>
    <row r="98" spans="2:14" ht="14.25" thickTop="1" thickBot="1" x14ac:dyDescent="0.25">
      <c r="B98" s="56" t="s">
        <v>12</v>
      </c>
      <c r="C98" s="29"/>
      <c r="D98" s="57" t="e">
        <f>VLOOKUP($C98,DiveList!$C$3:$D$71,2,FALSE)</f>
        <v>#N/A</v>
      </c>
      <c r="E98" s="34"/>
      <c r="F98" s="58" t="e">
        <f>VLOOKUP($C98,DiveList!$C$3:$H$71,IF($E98="S",5,IF($E98="P", 4, IF($E98="T", 3,IF($E98="F",6,5)))), FALSE)</f>
        <v>#N/A</v>
      </c>
      <c r="G98" s="35"/>
      <c r="H98" s="36"/>
      <c r="I98" s="36"/>
      <c r="J98" s="36"/>
      <c r="K98" s="36"/>
      <c r="L98" s="59" t="str">
        <f t="shared" si="19"/>
        <v/>
      </c>
      <c r="M98" s="59" t="str">
        <f>IF(ISNUMBER(L98),L98*F98,"")</f>
        <v/>
      </c>
      <c r="N98" s="60" t="str">
        <f>IF(AND(ISNUMBER(N97), ISNUMBER(M98)),N97+M98,"")</f>
        <v/>
      </c>
    </row>
    <row r="99" spans="2:14" ht="14.25" thickTop="1" thickBot="1" x14ac:dyDescent="0.25">
      <c r="B99" s="61"/>
      <c r="C99" s="62"/>
      <c r="D99" s="62"/>
      <c r="E99" s="62"/>
      <c r="F99" s="63"/>
      <c r="G99" s="46"/>
      <c r="H99" s="40"/>
      <c r="I99" s="40"/>
      <c r="J99" s="40"/>
      <c r="K99" s="40"/>
      <c r="L99" s="40"/>
      <c r="M99" s="64" t="s">
        <v>30</v>
      </c>
      <c r="N99" s="74" t="str">
        <f>IF(ISNUMBER(N98),N98,N97)</f>
        <v/>
      </c>
    </row>
    <row r="100" spans="2:14" ht="13.5" thickTop="1" x14ac:dyDescent="0.2">
      <c r="B100" s="1"/>
      <c r="C100" s="5"/>
      <c r="D100" s="5"/>
      <c r="E100" s="5"/>
      <c r="F100" s="6"/>
      <c r="G100" s="2"/>
    </row>
    <row r="101" spans="2:14" ht="13.5" thickBot="1" x14ac:dyDescent="0.25"/>
    <row r="102" spans="2:14" x14ac:dyDescent="0.2">
      <c r="B102" s="42" t="s">
        <v>13</v>
      </c>
      <c r="C102" s="88"/>
      <c r="D102" s="43" t="s">
        <v>16</v>
      </c>
      <c r="E102" s="9" t="s">
        <v>110</v>
      </c>
      <c r="F102" s="44"/>
      <c r="G102" s="44"/>
      <c r="H102" s="44"/>
      <c r="I102" s="44"/>
      <c r="J102" s="44"/>
      <c r="K102" s="44"/>
      <c r="L102" s="44"/>
      <c r="M102" s="65" t="s">
        <v>128</v>
      </c>
      <c r="N102" s="90"/>
    </row>
    <row r="103" spans="2:14" ht="13.5" thickBot="1" x14ac:dyDescent="0.25">
      <c r="B103" s="71" t="s">
        <v>14</v>
      </c>
      <c r="C103" s="89"/>
      <c r="D103" s="43" t="s">
        <v>17</v>
      </c>
      <c r="E103" s="9" t="s">
        <v>127</v>
      </c>
      <c r="F103" s="44"/>
      <c r="G103" s="44"/>
      <c r="H103" s="44"/>
      <c r="I103" s="44"/>
      <c r="J103" s="44"/>
      <c r="K103" s="44"/>
      <c r="L103" s="44"/>
      <c r="M103" s="72" t="s">
        <v>129</v>
      </c>
      <c r="N103" s="91"/>
    </row>
    <row r="104" spans="2:14" x14ac:dyDescent="0.2">
      <c r="B104" s="45"/>
      <c r="C104" s="46"/>
      <c r="D104" s="46"/>
      <c r="E104" s="46"/>
      <c r="F104" s="46"/>
      <c r="G104" s="46"/>
      <c r="H104" s="40"/>
      <c r="I104" s="40"/>
      <c r="J104" s="40"/>
      <c r="K104" s="40"/>
      <c r="L104" s="40"/>
      <c r="M104" s="40"/>
      <c r="N104" s="40"/>
    </row>
    <row r="105" spans="2:14" x14ac:dyDescent="0.2">
      <c r="B105" s="47"/>
      <c r="C105" s="48" t="s">
        <v>3</v>
      </c>
      <c r="D105" s="49" t="s">
        <v>4</v>
      </c>
      <c r="E105" s="49" t="s">
        <v>5</v>
      </c>
      <c r="F105" s="49" t="s">
        <v>6</v>
      </c>
      <c r="G105" s="49">
        <v>1</v>
      </c>
      <c r="H105" s="50">
        <v>2</v>
      </c>
      <c r="I105" s="50">
        <v>3</v>
      </c>
      <c r="J105" s="50">
        <v>4</v>
      </c>
      <c r="K105" s="50">
        <v>5</v>
      </c>
      <c r="L105" s="51" t="s">
        <v>7</v>
      </c>
      <c r="M105" s="51" t="s">
        <v>8</v>
      </c>
      <c r="N105" s="51" t="s">
        <v>126</v>
      </c>
    </row>
    <row r="106" spans="2:14" x14ac:dyDescent="0.2">
      <c r="B106" s="52" t="s">
        <v>9</v>
      </c>
      <c r="C106" s="30">
        <v>101</v>
      </c>
      <c r="D106" s="27" t="s">
        <v>22</v>
      </c>
      <c r="E106" s="28"/>
      <c r="F106" s="24">
        <v>1.9</v>
      </c>
      <c r="G106" s="31"/>
      <c r="H106" s="32"/>
      <c r="I106" s="32"/>
      <c r="J106" s="32"/>
      <c r="K106" s="32"/>
      <c r="L106" s="53" t="str">
        <f>IF(COUNT(G106:K106)=0,"", IF(COUNT(G106:K106)=2,SUM(G106:K106)*1.5, IF(COUNT(G106:K106)=3,SUM(G106:K106), IF(COUNT(G106:K106)=5,SUM(G106:K106)-MIN(G106:K106)-MAX(G106:K106), ))))</f>
        <v/>
      </c>
      <c r="M106" s="51" t="str">
        <f t="shared" ref="M106:M107" si="21">IF(ISNUMBER(L106),L106*F106,"")</f>
        <v/>
      </c>
      <c r="N106" s="54" t="str">
        <f>M106</f>
        <v/>
      </c>
    </row>
    <row r="107" spans="2:14" x14ac:dyDescent="0.2">
      <c r="B107" s="55" t="s">
        <v>10</v>
      </c>
      <c r="C107" s="25"/>
      <c r="D107" s="23" t="e">
        <f>VLOOKUP($C107,DiveList!$C$3:$D$71,2,FALSE)</f>
        <v>#N/A</v>
      </c>
      <c r="E107" s="26"/>
      <c r="F107" s="24" t="e">
        <f>VLOOKUP($C107,DiveList!$C$3:$H$71,IF($E107="S",5,IF($E107="P", 4, IF($E107="T", 3,IF($E107="F",6,5)))), FALSE)</f>
        <v>#N/A</v>
      </c>
      <c r="G107" s="31"/>
      <c r="H107" s="32"/>
      <c r="I107" s="32"/>
      <c r="J107" s="33"/>
      <c r="K107" s="33"/>
      <c r="L107" s="53" t="str">
        <f t="shared" ref="L107:L112" si="22">IF(COUNT(G107:K107)=0,"", IF(COUNT(G107:K107)=2,SUM(G107:K107)*1.5, IF(COUNT(G107:K107)=3,SUM(G107:K107), IF(COUNT(G107:K107)=5,SUM(G107:K107)-MIN(G107:K107)-MAX(G107:K107), ))))</f>
        <v/>
      </c>
      <c r="M107" s="51" t="str">
        <f t="shared" si="21"/>
        <v/>
      </c>
      <c r="N107" s="54" t="str">
        <f>IF(AND(ISNUMBER(N106), ISNUMBER(M107)),N106+M107,"")</f>
        <v/>
      </c>
    </row>
    <row r="108" spans="2:14" x14ac:dyDescent="0.2">
      <c r="B108" s="55" t="s">
        <v>11</v>
      </c>
      <c r="C108" s="25"/>
      <c r="D108" s="23" t="e">
        <f>VLOOKUP($C108,DiveList!$C$3:$D$71,2,FALSE)</f>
        <v>#N/A</v>
      </c>
      <c r="E108" s="26"/>
      <c r="F108" s="24" t="e">
        <f>VLOOKUP($C108,DiveList!$C$3:$H$71,IF($E108="S",5,IF($E108="P", 4, IF($E108="T", 3,IF($E108="F",6,5)))), FALSE)</f>
        <v>#N/A</v>
      </c>
      <c r="G108" s="31"/>
      <c r="H108" s="32"/>
      <c r="I108" s="32"/>
      <c r="J108" s="33"/>
      <c r="K108" s="33"/>
      <c r="L108" s="53" t="str">
        <f t="shared" si="22"/>
        <v/>
      </c>
      <c r="M108" s="51" t="str">
        <f>IF(ISNUMBER(L108),L108*F108,"")</f>
        <v/>
      </c>
      <c r="N108" s="54" t="str">
        <f>IF(AND(ISNUMBER(N107), ISNUMBER(M108)),N107+M108,"")</f>
        <v/>
      </c>
    </row>
    <row r="109" spans="2:14" x14ac:dyDescent="0.2">
      <c r="B109" s="80" t="s">
        <v>19</v>
      </c>
      <c r="C109" s="25"/>
      <c r="D109" s="23" t="e">
        <f>VLOOKUP($C109,DiveList!$C$3:$D$71,2,FALSE)</f>
        <v>#N/A</v>
      </c>
      <c r="E109" s="26"/>
      <c r="F109" s="24" t="e">
        <f>VLOOKUP($C109,DiveList!$C$3:$H$71,IF($E109="S",5,IF($E109="P", 4, IF($E109="T", 3,IF($E109="F",6,5)))), FALSE)</f>
        <v>#N/A</v>
      </c>
      <c r="G109" s="31"/>
      <c r="H109" s="32"/>
      <c r="I109" s="32"/>
      <c r="J109" s="33"/>
      <c r="K109" s="33"/>
      <c r="L109" s="53" t="str">
        <f t="shared" si="22"/>
        <v/>
      </c>
      <c r="M109" s="51" t="str">
        <f>IF(ISNUMBER(L109),L109*F109,"")</f>
        <v/>
      </c>
      <c r="N109" s="54" t="str">
        <f>IF(AND(ISNUMBER(N108), ISNUMBER(M109)),N108+M109,"")</f>
        <v/>
      </c>
    </row>
    <row r="110" spans="2:14" x14ac:dyDescent="0.2">
      <c r="B110" s="80" t="s">
        <v>159</v>
      </c>
      <c r="C110" s="25"/>
      <c r="D110" s="23" t="e">
        <f>VLOOKUP($C110,DiveList!$C$3:$D$71,2,FALSE)</f>
        <v>#N/A</v>
      </c>
      <c r="E110" s="26"/>
      <c r="F110" s="24" t="e">
        <f>VLOOKUP($C110,DiveList!$C$3:$H$71,IF($E110="S",5,IF($E110="P", 4, IF($E110="T", 3,IF($E110="F",6,5)))), FALSE)</f>
        <v>#N/A</v>
      </c>
      <c r="G110" s="31"/>
      <c r="H110" s="32"/>
      <c r="I110" s="32"/>
      <c r="J110" s="33"/>
      <c r="K110" s="33"/>
      <c r="L110" s="53" t="str">
        <f t="shared" si="22"/>
        <v/>
      </c>
      <c r="M110" s="51" t="str">
        <f>IF(ISNUMBER(L110),L110*F110,"")</f>
        <v/>
      </c>
      <c r="N110" s="54" t="str">
        <f t="shared" ref="N110:N111" si="23">IF(AND(ISNUMBER(N109), ISNUMBER(M110)),N109+M110,"")</f>
        <v/>
      </c>
    </row>
    <row r="111" spans="2:14" ht="13.5" thickBot="1" x14ac:dyDescent="0.25">
      <c r="B111" s="80" t="s">
        <v>159</v>
      </c>
      <c r="C111" s="25"/>
      <c r="D111" s="23" t="e">
        <f>VLOOKUP($C111,DiveList!$C$3:$D$71,2,FALSE)</f>
        <v>#N/A</v>
      </c>
      <c r="E111" s="26"/>
      <c r="F111" s="24" t="e">
        <f>VLOOKUP($C111,DiveList!$C$3:$H$71,IF($E111="S",5,IF($E111="P", 4, IF($E111="T", 3,IF($E111="F",6,5)))), FALSE)</f>
        <v>#N/A</v>
      </c>
      <c r="G111" s="31"/>
      <c r="H111" s="32"/>
      <c r="I111" s="32"/>
      <c r="J111" s="33"/>
      <c r="K111" s="33"/>
      <c r="L111" s="53" t="str">
        <f t="shared" si="22"/>
        <v/>
      </c>
      <c r="M111" s="51" t="str">
        <f>IF(ISNUMBER(L111),L111*F111,"")</f>
        <v/>
      </c>
      <c r="N111" s="54" t="str">
        <f t="shared" si="23"/>
        <v/>
      </c>
    </row>
    <row r="112" spans="2:14" ht="14.25" thickTop="1" thickBot="1" x14ac:dyDescent="0.25">
      <c r="B112" s="56" t="s">
        <v>12</v>
      </c>
      <c r="C112" s="29"/>
      <c r="D112" s="57" t="e">
        <f>VLOOKUP($C112,DiveList!$C$3:$D$71,2,FALSE)</f>
        <v>#N/A</v>
      </c>
      <c r="E112" s="34"/>
      <c r="F112" s="58" t="e">
        <f>VLOOKUP($C112,DiveList!$C$3:$H$71,IF($E112="S",5,IF($E112="P", 4, IF($E112="T", 3,IF($E112="F",6,5)))), FALSE)</f>
        <v>#N/A</v>
      </c>
      <c r="G112" s="35"/>
      <c r="H112" s="36"/>
      <c r="I112" s="36"/>
      <c r="J112" s="36"/>
      <c r="K112" s="36"/>
      <c r="L112" s="59" t="str">
        <f t="shared" si="22"/>
        <v/>
      </c>
      <c r="M112" s="59" t="str">
        <f>IF(ISNUMBER(L112),L112*F112,"")</f>
        <v/>
      </c>
      <c r="N112" s="60" t="str">
        <f>IF(AND(ISNUMBER(N111), ISNUMBER(M112)),N111+M112,"")</f>
        <v/>
      </c>
    </row>
    <row r="113" spans="2:14" ht="14.25" thickTop="1" thickBot="1" x14ac:dyDescent="0.25">
      <c r="B113" s="61"/>
      <c r="C113" s="62"/>
      <c r="D113" s="62"/>
      <c r="E113" s="62"/>
      <c r="F113" s="63"/>
      <c r="G113" s="46"/>
      <c r="H113" s="40"/>
      <c r="I113" s="40"/>
      <c r="J113" s="40"/>
      <c r="K113" s="40"/>
      <c r="L113" s="40"/>
      <c r="M113" s="64" t="s">
        <v>30</v>
      </c>
      <c r="N113" s="74" t="str">
        <f>IF(ISNUMBER(N112),N112,N111)</f>
        <v/>
      </c>
    </row>
    <row r="114" spans="2:14" ht="13.5" thickTop="1" x14ac:dyDescent="0.2">
      <c r="B114" s="1"/>
      <c r="C114" s="5"/>
      <c r="D114" s="5"/>
      <c r="E114" s="5"/>
      <c r="F114" s="6"/>
      <c r="G114" s="2"/>
    </row>
    <row r="115" spans="2:14" ht="13.5" thickBot="1" x14ac:dyDescent="0.25"/>
    <row r="116" spans="2:14" x14ac:dyDescent="0.2">
      <c r="B116" s="42" t="s">
        <v>13</v>
      </c>
      <c r="C116" s="88"/>
      <c r="D116" s="43" t="s">
        <v>16</v>
      </c>
      <c r="E116" s="9" t="s">
        <v>110</v>
      </c>
      <c r="F116" s="44"/>
      <c r="G116" s="44"/>
      <c r="H116" s="44"/>
      <c r="I116" s="44"/>
      <c r="J116" s="44"/>
      <c r="K116" s="44"/>
      <c r="L116" s="44"/>
      <c r="M116" s="65" t="s">
        <v>128</v>
      </c>
      <c r="N116" s="90"/>
    </row>
    <row r="117" spans="2:14" ht="13.5" thickBot="1" x14ac:dyDescent="0.25">
      <c r="B117" s="71" t="s">
        <v>14</v>
      </c>
      <c r="C117" s="89"/>
      <c r="D117" s="43" t="s">
        <v>17</v>
      </c>
      <c r="E117" s="9" t="s">
        <v>127</v>
      </c>
      <c r="F117" s="44"/>
      <c r="G117" s="44"/>
      <c r="H117" s="44"/>
      <c r="I117" s="44"/>
      <c r="J117" s="44"/>
      <c r="K117" s="44"/>
      <c r="L117" s="44"/>
      <c r="M117" s="72" t="s">
        <v>129</v>
      </c>
      <c r="N117" s="91"/>
    </row>
    <row r="118" spans="2:14" x14ac:dyDescent="0.2">
      <c r="B118" s="45"/>
      <c r="C118" s="46"/>
      <c r="D118" s="46"/>
      <c r="E118" s="46"/>
      <c r="F118" s="46"/>
      <c r="G118" s="46"/>
      <c r="H118" s="40"/>
      <c r="I118" s="40"/>
      <c r="J118" s="40"/>
      <c r="K118" s="40"/>
      <c r="L118" s="40"/>
      <c r="M118" s="40"/>
      <c r="N118" s="40"/>
    </row>
    <row r="119" spans="2:14" x14ac:dyDescent="0.2">
      <c r="B119" s="47"/>
      <c r="C119" s="48" t="s">
        <v>3</v>
      </c>
      <c r="D119" s="49" t="s">
        <v>4</v>
      </c>
      <c r="E119" s="49" t="s">
        <v>5</v>
      </c>
      <c r="F119" s="49" t="s">
        <v>6</v>
      </c>
      <c r="G119" s="49">
        <v>1</v>
      </c>
      <c r="H119" s="50">
        <v>2</v>
      </c>
      <c r="I119" s="50">
        <v>3</v>
      </c>
      <c r="J119" s="50">
        <v>4</v>
      </c>
      <c r="K119" s="50">
        <v>5</v>
      </c>
      <c r="L119" s="51" t="s">
        <v>7</v>
      </c>
      <c r="M119" s="51" t="s">
        <v>8</v>
      </c>
      <c r="N119" s="51" t="s">
        <v>126</v>
      </c>
    </row>
    <row r="120" spans="2:14" x14ac:dyDescent="0.2">
      <c r="B120" s="52" t="s">
        <v>9</v>
      </c>
      <c r="C120" s="30">
        <v>101</v>
      </c>
      <c r="D120" s="27" t="s">
        <v>22</v>
      </c>
      <c r="E120" s="28"/>
      <c r="F120" s="24">
        <v>1.9</v>
      </c>
      <c r="G120" s="31"/>
      <c r="H120" s="32"/>
      <c r="I120" s="32"/>
      <c r="J120" s="32"/>
      <c r="K120" s="32"/>
      <c r="L120" s="53" t="str">
        <f>IF(COUNT(G120:K120)=0,"", IF(COUNT(G120:K120)=2,SUM(G120:K120)*1.5, IF(COUNT(G120:K120)=3,SUM(G120:K120), IF(COUNT(G120:K120)=5,SUM(G120:K120)-MIN(G120:K120)-MAX(G120:K120), ))))</f>
        <v/>
      </c>
      <c r="M120" s="51" t="str">
        <f t="shared" ref="M120:M121" si="24">IF(ISNUMBER(L120),L120*F120,"")</f>
        <v/>
      </c>
      <c r="N120" s="54" t="str">
        <f>M120</f>
        <v/>
      </c>
    </row>
    <row r="121" spans="2:14" x14ac:dyDescent="0.2">
      <c r="B121" s="55" t="s">
        <v>10</v>
      </c>
      <c r="C121" s="25"/>
      <c r="D121" s="23" t="e">
        <f>VLOOKUP($C121,DiveList!$C$3:$D$71,2,FALSE)</f>
        <v>#N/A</v>
      </c>
      <c r="E121" s="26"/>
      <c r="F121" s="24" t="e">
        <f>VLOOKUP($C121,DiveList!$C$3:$H$71,IF($E121="S",5,IF($E121="P", 4, IF($E121="T", 3,IF($E121="F",6,5)))), FALSE)</f>
        <v>#N/A</v>
      </c>
      <c r="G121" s="31"/>
      <c r="H121" s="32"/>
      <c r="I121" s="32"/>
      <c r="J121" s="33"/>
      <c r="K121" s="33"/>
      <c r="L121" s="53" t="str">
        <f t="shared" ref="L121:L126" si="25">IF(COUNT(G121:K121)=0,"", IF(COUNT(G121:K121)=2,SUM(G121:K121)*1.5, IF(COUNT(G121:K121)=3,SUM(G121:K121), IF(COUNT(G121:K121)=5,SUM(G121:K121)-MIN(G121:K121)-MAX(G121:K121), ))))</f>
        <v/>
      </c>
      <c r="M121" s="51" t="str">
        <f t="shared" si="24"/>
        <v/>
      </c>
      <c r="N121" s="54" t="str">
        <f>IF(AND(ISNUMBER(N120), ISNUMBER(M121)),N120+M121,"")</f>
        <v/>
      </c>
    </row>
    <row r="122" spans="2:14" x14ac:dyDescent="0.2">
      <c r="B122" s="55" t="s">
        <v>11</v>
      </c>
      <c r="C122" s="25"/>
      <c r="D122" s="23" t="e">
        <f>VLOOKUP($C122,DiveList!$C$3:$D$71,2,FALSE)</f>
        <v>#N/A</v>
      </c>
      <c r="E122" s="26"/>
      <c r="F122" s="24" t="e">
        <f>VLOOKUP($C122,DiveList!$C$3:$H$71,IF($E122="S",5,IF($E122="P", 4, IF($E122="T", 3,IF($E122="F",6,5)))), FALSE)</f>
        <v>#N/A</v>
      </c>
      <c r="G122" s="31"/>
      <c r="H122" s="32"/>
      <c r="I122" s="32"/>
      <c r="J122" s="33"/>
      <c r="K122" s="33"/>
      <c r="L122" s="53" t="str">
        <f t="shared" si="25"/>
        <v/>
      </c>
      <c r="M122" s="51" t="str">
        <f>IF(ISNUMBER(L122),L122*F122,"")</f>
        <v/>
      </c>
      <c r="N122" s="54" t="str">
        <f>IF(AND(ISNUMBER(N121), ISNUMBER(M122)),N121+M122,"")</f>
        <v/>
      </c>
    </row>
    <row r="123" spans="2:14" x14ac:dyDescent="0.2">
      <c r="B123" s="80" t="s">
        <v>19</v>
      </c>
      <c r="C123" s="25"/>
      <c r="D123" s="23" t="e">
        <f>VLOOKUP($C123,DiveList!$C$3:$D$71,2,FALSE)</f>
        <v>#N/A</v>
      </c>
      <c r="E123" s="26"/>
      <c r="F123" s="24" t="e">
        <f>VLOOKUP($C123,DiveList!$C$3:$H$71,IF($E123="S",5,IF($E123="P", 4, IF($E123="T", 3,IF($E123="F",6,5)))), FALSE)</f>
        <v>#N/A</v>
      </c>
      <c r="G123" s="31"/>
      <c r="H123" s="32"/>
      <c r="I123" s="32"/>
      <c r="J123" s="33"/>
      <c r="K123" s="33"/>
      <c r="L123" s="53" t="str">
        <f t="shared" si="25"/>
        <v/>
      </c>
      <c r="M123" s="51" t="str">
        <f>IF(ISNUMBER(L123),L123*F123,"")</f>
        <v/>
      </c>
      <c r="N123" s="54" t="str">
        <f>IF(AND(ISNUMBER(N122), ISNUMBER(M123)),N122+M123,"")</f>
        <v/>
      </c>
    </row>
    <row r="124" spans="2:14" x14ac:dyDescent="0.2">
      <c r="B124" s="80" t="s">
        <v>159</v>
      </c>
      <c r="C124" s="25"/>
      <c r="D124" s="23" t="e">
        <f>VLOOKUP($C124,DiveList!$C$3:$D$71,2,FALSE)</f>
        <v>#N/A</v>
      </c>
      <c r="E124" s="26"/>
      <c r="F124" s="24" t="e">
        <f>VLOOKUP($C124,DiveList!$C$3:$H$71,IF($E124="S",5,IF($E124="P", 4, IF($E124="T", 3,IF($E124="F",6,5)))), FALSE)</f>
        <v>#N/A</v>
      </c>
      <c r="G124" s="31"/>
      <c r="H124" s="32"/>
      <c r="I124" s="32"/>
      <c r="J124" s="33"/>
      <c r="K124" s="33"/>
      <c r="L124" s="53" t="str">
        <f t="shared" si="25"/>
        <v/>
      </c>
      <c r="M124" s="51" t="str">
        <f>IF(ISNUMBER(L124),L124*F124,"")</f>
        <v/>
      </c>
      <c r="N124" s="54" t="str">
        <f t="shared" ref="N124:N125" si="26">IF(AND(ISNUMBER(N123), ISNUMBER(M124)),N123+M124,"")</f>
        <v/>
      </c>
    </row>
    <row r="125" spans="2:14" ht="13.5" thickBot="1" x14ac:dyDescent="0.25">
      <c r="B125" s="80" t="s">
        <v>159</v>
      </c>
      <c r="C125" s="25"/>
      <c r="D125" s="23" t="e">
        <f>VLOOKUP($C125,DiveList!$C$3:$D$71,2,FALSE)</f>
        <v>#N/A</v>
      </c>
      <c r="E125" s="26"/>
      <c r="F125" s="24" t="e">
        <f>VLOOKUP($C125,DiveList!$C$3:$H$71,IF($E125="S",5,IF($E125="P", 4, IF($E125="T", 3,IF($E125="F",6,5)))), FALSE)</f>
        <v>#N/A</v>
      </c>
      <c r="G125" s="31"/>
      <c r="H125" s="32"/>
      <c r="I125" s="32"/>
      <c r="J125" s="33"/>
      <c r="K125" s="33"/>
      <c r="L125" s="53" t="str">
        <f t="shared" si="25"/>
        <v/>
      </c>
      <c r="M125" s="51" t="str">
        <f>IF(ISNUMBER(L125),L125*F125,"")</f>
        <v/>
      </c>
      <c r="N125" s="54" t="str">
        <f t="shared" si="26"/>
        <v/>
      </c>
    </row>
    <row r="126" spans="2:14" ht="14.25" thickTop="1" thickBot="1" x14ac:dyDescent="0.25">
      <c r="B126" s="56" t="s">
        <v>12</v>
      </c>
      <c r="C126" s="29"/>
      <c r="D126" s="57" t="e">
        <f>VLOOKUP($C126,DiveList!$C$3:$D$71,2,FALSE)</f>
        <v>#N/A</v>
      </c>
      <c r="E126" s="34"/>
      <c r="F126" s="58" t="e">
        <f>VLOOKUP($C126,DiveList!$C$3:$H$71,IF($E126="S",5,IF($E126="P", 4, IF($E126="T", 3,IF($E126="F",6,5)))), FALSE)</f>
        <v>#N/A</v>
      </c>
      <c r="G126" s="35"/>
      <c r="H126" s="36"/>
      <c r="I126" s="36"/>
      <c r="J126" s="36"/>
      <c r="K126" s="36"/>
      <c r="L126" s="59" t="str">
        <f t="shared" si="25"/>
        <v/>
      </c>
      <c r="M126" s="59" t="str">
        <f>IF(ISNUMBER(L126),L126*F126,"")</f>
        <v/>
      </c>
      <c r="N126" s="60" t="str">
        <f>IF(AND(ISNUMBER(N125), ISNUMBER(M126)),N125+M126,"")</f>
        <v/>
      </c>
    </row>
    <row r="127" spans="2:14" ht="14.25" thickTop="1" thickBot="1" x14ac:dyDescent="0.25">
      <c r="B127" s="61"/>
      <c r="C127" s="62"/>
      <c r="D127" s="62"/>
      <c r="E127" s="62"/>
      <c r="F127" s="63"/>
      <c r="G127" s="46"/>
      <c r="H127" s="40"/>
      <c r="I127" s="40"/>
      <c r="J127" s="40"/>
      <c r="K127" s="40"/>
      <c r="L127" s="40"/>
      <c r="M127" s="64" t="s">
        <v>30</v>
      </c>
      <c r="N127" s="74" t="str">
        <f>IF(ISNUMBER(N126),N126,N125)</f>
        <v/>
      </c>
    </row>
    <row r="128" spans="2:14" ht="13.5" thickTop="1" x14ac:dyDescent="0.2">
      <c r="B128" s="1"/>
      <c r="C128" s="5"/>
      <c r="D128" s="5"/>
      <c r="E128" s="5"/>
      <c r="F128" s="6"/>
      <c r="G128" s="2"/>
    </row>
    <row r="129" spans="2:14" ht="13.5" thickBot="1" x14ac:dyDescent="0.25"/>
    <row r="130" spans="2:14" x14ac:dyDescent="0.2">
      <c r="B130" s="42" t="s">
        <v>13</v>
      </c>
      <c r="C130" s="88"/>
      <c r="D130" s="43" t="s">
        <v>16</v>
      </c>
      <c r="E130" s="9" t="s">
        <v>110</v>
      </c>
      <c r="F130" s="44"/>
      <c r="G130" s="44"/>
      <c r="H130" s="44"/>
      <c r="I130" s="44"/>
      <c r="J130" s="44"/>
      <c r="K130" s="44"/>
      <c r="L130" s="44"/>
      <c r="M130" s="65" t="s">
        <v>128</v>
      </c>
      <c r="N130" s="90"/>
    </row>
    <row r="131" spans="2:14" ht="13.5" thickBot="1" x14ac:dyDescent="0.25">
      <c r="B131" s="71" t="s">
        <v>14</v>
      </c>
      <c r="C131" s="89"/>
      <c r="D131" s="43" t="s">
        <v>17</v>
      </c>
      <c r="E131" s="9" t="s">
        <v>127</v>
      </c>
      <c r="F131" s="44"/>
      <c r="G131" s="44"/>
      <c r="H131" s="44"/>
      <c r="I131" s="44"/>
      <c r="J131" s="44"/>
      <c r="K131" s="44"/>
      <c r="L131" s="44"/>
      <c r="M131" s="72" t="s">
        <v>129</v>
      </c>
      <c r="N131" s="91"/>
    </row>
    <row r="132" spans="2:14" x14ac:dyDescent="0.2">
      <c r="B132" s="45"/>
      <c r="C132" s="46"/>
      <c r="D132" s="46"/>
      <c r="E132" s="46"/>
      <c r="F132" s="46"/>
      <c r="G132" s="46"/>
      <c r="H132" s="40"/>
      <c r="I132" s="40"/>
      <c r="J132" s="40"/>
      <c r="K132" s="40"/>
      <c r="L132" s="40"/>
      <c r="M132" s="40"/>
      <c r="N132" s="40"/>
    </row>
    <row r="133" spans="2:14" x14ac:dyDescent="0.2">
      <c r="B133" s="47"/>
      <c r="C133" s="48" t="s">
        <v>3</v>
      </c>
      <c r="D133" s="49" t="s">
        <v>4</v>
      </c>
      <c r="E133" s="49" t="s">
        <v>5</v>
      </c>
      <c r="F133" s="49" t="s">
        <v>6</v>
      </c>
      <c r="G133" s="49">
        <v>1</v>
      </c>
      <c r="H133" s="50">
        <v>2</v>
      </c>
      <c r="I133" s="50">
        <v>3</v>
      </c>
      <c r="J133" s="50">
        <v>4</v>
      </c>
      <c r="K133" s="50">
        <v>5</v>
      </c>
      <c r="L133" s="51" t="s">
        <v>7</v>
      </c>
      <c r="M133" s="51" t="s">
        <v>8</v>
      </c>
      <c r="N133" s="51" t="s">
        <v>126</v>
      </c>
    </row>
    <row r="134" spans="2:14" x14ac:dyDescent="0.2">
      <c r="B134" s="52" t="s">
        <v>9</v>
      </c>
      <c r="C134" s="30">
        <v>101</v>
      </c>
      <c r="D134" s="27" t="s">
        <v>22</v>
      </c>
      <c r="E134" s="28"/>
      <c r="F134" s="24">
        <v>1.9</v>
      </c>
      <c r="G134" s="31"/>
      <c r="H134" s="32"/>
      <c r="I134" s="32"/>
      <c r="J134" s="32"/>
      <c r="K134" s="32"/>
      <c r="L134" s="53" t="str">
        <f>IF(COUNT(G134:K134)=0,"", IF(COUNT(G134:K134)=2,SUM(G134:K134)*1.5, IF(COUNT(G134:K134)=3,SUM(G134:K134), IF(COUNT(G134:K134)=5,SUM(G134:K134)-MIN(G134:K134)-MAX(G134:K134), ))))</f>
        <v/>
      </c>
      <c r="M134" s="51" t="str">
        <f t="shared" ref="M134:M135" si="27">IF(ISNUMBER(L134),L134*F134,"")</f>
        <v/>
      </c>
      <c r="N134" s="54" t="str">
        <f>M134</f>
        <v/>
      </c>
    </row>
    <row r="135" spans="2:14" x14ac:dyDescent="0.2">
      <c r="B135" s="55" t="s">
        <v>10</v>
      </c>
      <c r="C135" s="25"/>
      <c r="D135" s="23" t="e">
        <f>VLOOKUP($C135,DiveList!$C$3:$D$71,2,FALSE)</f>
        <v>#N/A</v>
      </c>
      <c r="E135" s="26"/>
      <c r="F135" s="24" t="e">
        <f>VLOOKUP($C135,DiveList!$C$3:$H$71,IF($E135="S",5,IF($E135="P", 4, IF($E135="T", 3,IF($E135="F",6,5)))), FALSE)</f>
        <v>#N/A</v>
      </c>
      <c r="G135" s="31"/>
      <c r="H135" s="32"/>
      <c r="I135" s="32"/>
      <c r="J135" s="33"/>
      <c r="K135" s="33"/>
      <c r="L135" s="53" t="str">
        <f t="shared" ref="L135:L140" si="28">IF(COUNT(G135:K135)=0,"", IF(COUNT(G135:K135)=2,SUM(G135:K135)*1.5, IF(COUNT(G135:K135)=3,SUM(G135:K135), IF(COUNT(G135:K135)=5,SUM(G135:K135)-MIN(G135:K135)-MAX(G135:K135), ))))</f>
        <v/>
      </c>
      <c r="M135" s="51" t="str">
        <f t="shared" si="27"/>
        <v/>
      </c>
      <c r="N135" s="54" t="str">
        <f>IF(AND(ISNUMBER(N134), ISNUMBER(M135)),N134+M135,"")</f>
        <v/>
      </c>
    </row>
    <row r="136" spans="2:14" x14ac:dyDescent="0.2">
      <c r="B136" s="55" t="s">
        <v>11</v>
      </c>
      <c r="C136" s="25"/>
      <c r="D136" s="23" t="e">
        <f>VLOOKUP($C136,DiveList!$C$3:$D$71,2,FALSE)</f>
        <v>#N/A</v>
      </c>
      <c r="E136" s="26"/>
      <c r="F136" s="24" t="e">
        <f>VLOOKUP($C136,DiveList!$C$3:$H$71,IF($E136="S",5,IF($E136="P", 4, IF($E136="T", 3,IF($E136="F",6,5)))), FALSE)</f>
        <v>#N/A</v>
      </c>
      <c r="G136" s="31"/>
      <c r="H136" s="32"/>
      <c r="I136" s="32"/>
      <c r="J136" s="33"/>
      <c r="K136" s="33"/>
      <c r="L136" s="53" t="str">
        <f t="shared" si="28"/>
        <v/>
      </c>
      <c r="M136" s="51" t="str">
        <f>IF(ISNUMBER(L136),L136*F136,"")</f>
        <v/>
      </c>
      <c r="N136" s="54" t="str">
        <f>IF(AND(ISNUMBER(N135), ISNUMBER(M136)),N135+M136,"")</f>
        <v/>
      </c>
    </row>
    <row r="137" spans="2:14" x14ac:dyDescent="0.2">
      <c r="B137" s="80" t="s">
        <v>19</v>
      </c>
      <c r="C137" s="25"/>
      <c r="D137" s="23" t="e">
        <f>VLOOKUP($C137,DiveList!$C$3:$D$71,2,FALSE)</f>
        <v>#N/A</v>
      </c>
      <c r="E137" s="26"/>
      <c r="F137" s="24" t="e">
        <f>VLOOKUP($C137,DiveList!$C$3:$H$71,IF($E137="S",5,IF($E137="P", 4, IF($E137="T", 3,IF($E137="F",6,5)))), FALSE)</f>
        <v>#N/A</v>
      </c>
      <c r="G137" s="31"/>
      <c r="H137" s="32"/>
      <c r="I137" s="32"/>
      <c r="J137" s="33"/>
      <c r="K137" s="33"/>
      <c r="L137" s="53" t="str">
        <f t="shared" si="28"/>
        <v/>
      </c>
      <c r="M137" s="51" t="str">
        <f>IF(ISNUMBER(L137),L137*F137,"")</f>
        <v/>
      </c>
      <c r="N137" s="54" t="str">
        <f>IF(AND(ISNUMBER(N136), ISNUMBER(M137)),N136+M137,"")</f>
        <v/>
      </c>
    </row>
    <row r="138" spans="2:14" x14ac:dyDescent="0.2">
      <c r="B138" s="80" t="s">
        <v>159</v>
      </c>
      <c r="C138" s="25"/>
      <c r="D138" s="23" t="e">
        <f>VLOOKUP($C138,DiveList!$C$3:$D$71,2,FALSE)</f>
        <v>#N/A</v>
      </c>
      <c r="E138" s="26"/>
      <c r="F138" s="24" t="e">
        <f>VLOOKUP($C138,DiveList!$C$3:$H$71,IF($E138="S",5,IF($E138="P", 4, IF($E138="T", 3,IF($E138="F",6,5)))), FALSE)</f>
        <v>#N/A</v>
      </c>
      <c r="G138" s="31"/>
      <c r="H138" s="32"/>
      <c r="I138" s="32"/>
      <c r="J138" s="33"/>
      <c r="K138" s="33"/>
      <c r="L138" s="53" t="str">
        <f t="shared" si="28"/>
        <v/>
      </c>
      <c r="M138" s="51" t="str">
        <f>IF(ISNUMBER(L138),L138*F138,"")</f>
        <v/>
      </c>
      <c r="N138" s="54" t="str">
        <f t="shared" ref="N138:N139" si="29">IF(AND(ISNUMBER(N137), ISNUMBER(M138)),N137+M138,"")</f>
        <v/>
      </c>
    </row>
    <row r="139" spans="2:14" ht="13.5" thickBot="1" x14ac:dyDescent="0.25">
      <c r="B139" s="80" t="s">
        <v>159</v>
      </c>
      <c r="C139" s="25"/>
      <c r="D139" s="23" t="e">
        <f>VLOOKUP($C139,DiveList!$C$3:$D$71,2,FALSE)</f>
        <v>#N/A</v>
      </c>
      <c r="E139" s="26"/>
      <c r="F139" s="24" t="e">
        <f>VLOOKUP($C139,DiveList!$C$3:$H$71,IF($E139="S",5,IF($E139="P", 4, IF($E139="T", 3,IF($E139="F",6,5)))), FALSE)</f>
        <v>#N/A</v>
      </c>
      <c r="G139" s="31"/>
      <c r="H139" s="32"/>
      <c r="I139" s="32"/>
      <c r="J139" s="33"/>
      <c r="K139" s="33"/>
      <c r="L139" s="53" t="str">
        <f t="shared" si="28"/>
        <v/>
      </c>
      <c r="M139" s="51" t="str">
        <f>IF(ISNUMBER(L139),L139*F139,"")</f>
        <v/>
      </c>
      <c r="N139" s="54" t="str">
        <f t="shared" si="29"/>
        <v/>
      </c>
    </row>
    <row r="140" spans="2:14" ht="14.25" thickTop="1" thickBot="1" x14ac:dyDescent="0.25">
      <c r="B140" s="56" t="s">
        <v>12</v>
      </c>
      <c r="C140" s="29"/>
      <c r="D140" s="57" t="e">
        <f>VLOOKUP($C140,DiveList!$C$3:$D$71,2,FALSE)</f>
        <v>#N/A</v>
      </c>
      <c r="E140" s="34"/>
      <c r="F140" s="58" t="e">
        <f>VLOOKUP($C140,DiveList!$C$3:$H$71,IF($E140="S",5,IF($E140="P", 4, IF($E140="T", 3,IF($E140="F",6,5)))), FALSE)</f>
        <v>#N/A</v>
      </c>
      <c r="G140" s="35"/>
      <c r="H140" s="36"/>
      <c r="I140" s="36"/>
      <c r="J140" s="36"/>
      <c r="K140" s="36"/>
      <c r="L140" s="59" t="str">
        <f t="shared" si="28"/>
        <v/>
      </c>
      <c r="M140" s="59" t="str">
        <f>IF(ISNUMBER(L140),L140*F140,"")</f>
        <v/>
      </c>
      <c r="N140" s="60" t="str">
        <f>IF(AND(ISNUMBER(N139), ISNUMBER(M140)),N139+M140,"")</f>
        <v/>
      </c>
    </row>
    <row r="141" spans="2:14" ht="14.25" thickTop="1" thickBot="1" x14ac:dyDescent="0.25">
      <c r="B141" s="61"/>
      <c r="C141" s="62"/>
      <c r="D141" s="62"/>
      <c r="E141" s="62"/>
      <c r="F141" s="63"/>
      <c r="G141" s="46"/>
      <c r="H141" s="40"/>
      <c r="I141" s="40"/>
      <c r="J141" s="40"/>
      <c r="K141" s="40"/>
      <c r="L141" s="40"/>
      <c r="M141" s="64" t="s">
        <v>30</v>
      </c>
      <c r="N141" s="74" t="str">
        <f>IF(ISNUMBER(N140),N140,N139)</f>
        <v/>
      </c>
    </row>
    <row r="142" spans="2:14" ht="13.5" thickTop="1" x14ac:dyDescent="0.2">
      <c r="B142" s="1"/>
      <c r="C142" s="5"/>
      <c r="D142" s="5"/>
      <c r="E142" s="5"/>
      <c r="F142" s="6"/>
      <c r="G142" s="2"/>
    </row>
    <row r="143" spans="2:14" ht="13.5" thickBot="1" x14ac:dyDescent="0.25"/>
    <row r="144" spans="2:14" x14ac:dyDescent="0.2">
      <c r="B144" s="42" t="s">
        <v>13</v>
      </c>
      <c r="C144" s="88"/>
      <c r="D144" s="43" t="s">
        <v>16</v>
      </c>
      <c r="E144" s="9" t="s">
        <v>110</v>
      </c>
      <c r="F144" s="44"/>
      <c r="G144" s="44"/>
      <c r="H144" s="44"/>
      <c r="I144" s="44"/>
      <c r="J144" s="44"/>
      <c r="K144" s="44"/>
      <c r="L144" s="44"/>
      <c r="M144" s="65" t="s">
        <v>128</v>
      </c>
      <c r="N144" s="90"/>
    </row>
    <row r="145" spans="2:14" ht="13.5" thickBot="1" x14ac:dyDescent="0.25">
      <c r="B145" s="71" t="s">
        <v>14</v>
      </c>
      <c r="C145" s="89"/>
      <c r="D145" s="43" t="s">
        <v>17</v>
      </c>
      <c r="E145" s="9" t="s">
        <v>127</v>
      </c>
      <c r="F145" s="44"/>
      <c r="G145" s="44"/>
      <c r="H145" s="44"/>
      <c r="I145" s="44"/>
      <c r="J145" s="44"/>
      <c r="K145" s="44"/>
      <c r="L145" s="44"/>
      <c r="M145" s="72" t="s">
        <v>129</v>
      </c>
      <c r="N145" s="91"/>
    </row>
    <row r="146" spans="2:14" x14ac:dyDescent="0.2">
      <c r="B146" s="45"/>
      <c r="C146" s="46"/>
      <c r="D146" s="46"/>
      <c r="E146" s="46"/>
      <c r="F146" s="46"/>
      <c r="G146" s="46"/>
      <c r="H146" s="40"/>
      <c r="I146" s="40"/>
      <c r="J146" s="40"/>
      <c r="K146" s="40"/>
      <c r="L146" s="40"/>
      <c r="M146" s="40"/>
      <c r="N146" s="40"/>
    </row>
    <row r="147" spans="2:14" x14ac:dyDescent="0.2">
      <c r="B147" s="47"/>
      <c r="C147" s="48" t="s">
        <v>3</v>
      </c>
      <c r="D147" s="49" t="s">
        <v>4</v>
      </c>
      <c r="E147" s="49" t="s">
        <v>5</v>
      </c>
      <c r="F147" s="49" t="s">
        <v>6</v>
      </c>
      <c r="G147" s="49">
        <v>1</v>
      </c>
      <c r="H147" s="50">
        <v>2</v>
      </c>
      <c r="I147" s="50">
        <v>3</v>
      </c>
      <c r="J147" s="50">
        <v>4</v>
      </c>
      <c r="K147" s="50">
        <v>5</v>
      </c>
      <c r="L147" s="51" t="s">
        <v>7</v>
      </c>
      <c r="M147" s="51" t="s">
        <v>8</v>
      </c>
      <c r="N147" s="51" t="s">
        <v>126</v>
      </c>
    </row>
    <row r="148" spans="2:14" x14ac:dyDescent="0.2">
      <c r="B148" s="52" t="s">
        <v>9</v>
      </c>
      <c r="C148" s="30">
        <v>101</v>
      </c>
      <c r="D148" s="27" t="s">
        <v>22</v>
      </c>
      <c r="E148" s="28"/>
      <c r="F148" s="24">
        <v>1.9</v>
      </c>
      <c r="G148" s="31"/>
      <c r="H148" s="32"/>
      <c r="I148" s="32"/>
      <c r="J148" s="32"/>
      <c r="K148" s="32"/>
      <c r="L148" s="53" t="str">
        <f>IF(COUNT(G148:K148)=0,"", IF(COUNT(G148:K148)=2,SUM(G148:K148)*1.5, IF(COUNT(G148:K148)=3,SUM(G148:K148), IF(COUNT(G148:K148)=5,SUM(G148:K148)-MIN(G148:K148)-MAX(G148:K148), ))))</f>
        <v/>
      </c>
      <c r="M148" s="51" t="str">
        <f t="shared" ref="M148:M149" si="30">IF(ISNUMBER(L148),L148*F148,"")</f>
        <v/>
      </c>
      <c r="N148" s="54" t="str">
        <f>M148</f>
        <v/>
      </c>
    </row>
    <row r="149" spans="2:14" x14ac:dyDescent="0.2">
      <c r="B149" s="55" t="s">
        <v>10</v>
      </c>
      <c r="C149" s="25"/>
      <c r="D149" s="23" t="e">
        <f>VLOOKUP($C149,DiveList!$C$3:$D$71,2,FALSE)</f>
        <v>#N/A</v>
      </c>
      <c r="E149" s="26"/>
      <c r="F149" s="24" t="e">
        <f>VLOOKUP($C149,DiveList!$C$3:$H$71,IF($E149="S",5,IF($E149="P", 4, IF($E149="T", 3,IF($E149="F",6,5)))), FALSE)</f>
        <v>#N/A</v>
      </c>
      <c r="G149" s="31"/>
      <c r="H149" s="32"/>
      <c r="I149" s="32"/>
      <c r="J149" s="33"/>
      <c r="K149" s="33"/>
      <c r="L149" s="53" t="str">
        <f t="shared" ref="L149:L154" si="31">IF(COUNT(G149:K149)=0,"", IF(COUNT(G149:K149)=2,SUM(G149:K149)*1.5, IF(COUNT(G149:K149)=3,SUM(G149:K149), IF(COUNT(G149:K149)=5,SUM(G149:K149)-MIN(G149:K149)-MAX(G149:K149), ))))</f>
        <v/>
      </c>
      <c r="M149" s="51" t="str">
        <f t="shared" si="30"/>
        <v/>
      </c>
      <c r="N149" s="54" t="str">
        <f>IF(AND(ISNUMBER(N148), ISNUMBER(M149)),N148+M149,"")</f>
        <v/>
      </c>
    </row>
    <row r="150" spans="2:14" x14ac:dyDescent="0.2">
      <c r="B150" s="55" t="s">
        <v>11</v>
      </c>
      <c r="C150" s="25"/>
      <c r="D150" s="23" t="e">
        <f>VLOOKUP($C150,DiveList!$C$3:$D$71,2,FALSE)</f>
        <v>#N/A</v>
      </c>
      <c r="E150" s="26"/>
      <c r="F150" s="24" t="e">
        <f>VLOOKUP($C150,DiveList!$C$3:$H$71,IF($E150="S",5,IF($E150="P", 4, IF($E150="T", 3,IF($E150="F",6,5)))), FALSE)</f>
        <v>#N/A</v>
      </c>
      <c r="G150" s="31"/>
      <c r="H150" s="32"/>
      <c r="I150" s="32"/>
      <c r="J150" s="33"/>
      <c r="K150" s="33"/>
      <c r="L150" s="53" t="str">
        <f t="shared" si="31"/>
        <v/>
      </c>
      <c r="M150" s="51" t="str">
        <f>IF(ISNUMBER(L150),L150*F150,"")</f>
        <v/>
      </c>
      <c r="N150" s="54" t="str">
        <f>IF(AND(ISNUMBER(N149), ISNUMBER(M150)),N149+M150,"")</f>
        <v/>
      </c>
    </row>
    <row r="151" spans="2:14" x14ac:dyDescent="0.2">
      <c r="B151" s="80" t="s">
        <v>19</v>
      </c>
      <c r="C151" s="25"/>
      <c r="D151" s="23" t="e">
        <f>VLOOKUP($C151,DiveList!$C$3:$D$71,2,FALSE)</f>
        <v>#N/A</v>
      </c>
      <c r="E151" s="26"/>
      <c r="F151" s="24" t="e">
        <f>VLOOKUP($C151,DiveList!$C$3:$H$71,IF($E151="S",5,IF($E151="P", 4, IF($E151="T", 3,IF($E151="F",6,5)))), FALSE)</f>
        <v>#N/A</v>
      </c>
      <c r="G151" s="31"/>
      <c r="H151" s="32"/>
      <c r="I151" s="32"/>
      <c r="J151" s="33"/>
      <c r="K151" s="33"/>
      <c r="L151" s="53" t="str">
        <f t="shared" si="31"/>
        <v/>
      </c>
      <c r="M151" s="51" t="str">
        <f>IF(ISNUMBER(L151),L151*F151,"")</f>
        <v/>
      </c>
      <c r="N151" s="54" t="str">
        <f>IF(AND(ISNUMBER(N150), ISNUMBER(M151)),N150+M151,"")</f>
        <v/>
      </c>
    </row>
    <row r="152" spans="2:14" x14ac:dyDescent="0.2">
      <c r="B152" s="80" t="s">
        <v>159</v>
      </c>
      <c r="C152" s="25"/>
      <c r="D152" s="23" t="e">
        <f>VLOOKUP($C152,DiveList!$C$3:$D$71,2,FALSE)</f>
        <v>#N/A</v>
      </c>
      <c r="E152" s="26"/>
      <c r="F152" s="24" t="e">
        <f>VLOOKUP($C152,DiveList!$C$3:$H$71,IF($E152="S",5,IF($E152="P", 4, IF($E152="T", 3,IF($E152="F",6,5)))), FALSE)</f>
        <v>#N/A</v>
      </c>
      <c r="G152" s="31"/>
      <c r="H152" s="32"/>
      <c r="I152" s="32"/>
      <c r="J152" s="33"/>
      <c r="K152" s="33"/>
      <c r="L152" s="53" t="str">
        <f t="shared" si="31"/>
        <v/>
      </c>
      <c r="M152" s="51" t="str">
        <f>IF(ISNUMBER(L152),L152*F152,"")</f>
        <v/>
      </c>
      <c r="N152" s="54" t="str">
        <f t="shared" ref="N152:N153" si="32">IF(AND(ISNUMBER(N151), ISNUMBER(M152)),N151+M152,"")</f>
        <v/>
      </c>
    </row>
    <row r="153" spans="2:14" ht="13.5" thickBot="1" x14ac:dyDescent="0.25">
      <c r="B153" s="80" t="s">
        <v>159</v>
      </c>
      <c r="C153" s="25"/>
      <c r="D153" s="23" t="e">
        <f>VLOOKUP($C153,DiveList!$C$3:$D$71,2,FALSE)</f>
        <v>#N/A</v>
      </c>
      <c r="E153" s="26"/>
      <c r="F153" s="24" t="e">
        <f>VLOOKUP($C153,DiveList!$C$3:$H$71,IF($E153="S",5,IF($E153="P", 4, IF($E153="T", 3,IF($E153="F",6,5)))), FALSE)</f>
        <v>#N/A</v>
      </c>
      <c r="G153" s="31"/>
      <c r="H153" s="32"/>
      <c r="I153" s="32"/>
      <c r="J153" s="33"/>
      <c r="K153" s="33"/>
      <c r="L153" s="53" t="str">
        <f t="shared" si="31"/>
        <v/>
      </c>
      <c r="M153" s="51" t="str">
        <f>IF(ISNUMBER(L153),L153*F153,"")</f>
        <v/>
      </c>
      <c r="N153" s="54" t="str">
        <f t="shared" si="32"/>
        <v/>
      </c>
    </row>
    <row r="154" spans="2:14" ht="14.25" thickTop="1" thickBot="1" x14ac:dyDescent="0.25">
      <c r="B154" s="56" t="s">
        <v>12</v>
      </c>
      <c r="C154" s="29"/>
      <c r="D154" s="57" t="e">
        <f>VLOOKUP($C154,DiveList!$C$3:$D$71,2,FALSE)</f>
        <v>#N/A</v>
      </c>
      <c r="E154" s="34"/>
      <c r="F154" s="58" t="e">
        <f>VLOOKUP($C154,DiveList!$C$3:$H$71,IF($E154="S",5,IF($E154="P", 4, IF($E154="T", 3,IF($E154="F",6,5)))), FALSE)</f>
        <v>#N/A</v>
      </c>
      <c r="G154" s="35"/>
      <c r="H154" s="36"/>
      <c r="I154" s="36"/>
      <c r="J154" s="36"/>
      <c r="K154" s="36"/>
      <c r="L154" s="59" t="str">
        <f t="shared" si="31"/>
        <v/>
      </c>
      <c r="M154" s="59" t="str">
        <f>IF(ISNUMBER(L154),L154*F154,"")</f>
        <v/>
      </c>
      <c r="N154" s="60" t="str">
        <f>IF(AND(ISNUMBER(N153), ISNUMBER(M154)),N153+M154,"")</f>
        <v/>
      </c>
    </row>
    <row r="155" spans="2:14" ht="14.25" thickTop="1" thickBot="1" x14ac:dyDescent="0.25">
      <c r="B155" s="61"/>
      <c r="C155" s="62"/>
      <c r="D155" s="62"/>
      <c r="E155" s="62"/>
      <c r="F155" s="63"/>
      <c r="G155" s="46"/>
      <c r="H155" s="40"/>
      <c r="I155" s="40"/>
      <c r="J155" s="40"/>
      <c r="K155" s="40"/>
      <c r="L155" s="40"/>
      <c r="M155" s="64" t="s">
        <v>30</v>
      </c>
      <c r="N155" s="74" t="str">
        <f>IF(ISNUMBER(N154),N154,N153)</f>
        <v/>
      </c>
    </row>
    <row r="156" spans="2:14" ht="13.5" thickTop="1" x14ac:dyDescent="0.2">
      <c r="B156" s="1"/>
      <c r="C156" s="5"/>
      <c r="D156" s="5"/>
      <c r="E156" s="5"/>
      <c r="F156" s="6"/>
      <c r="G156" s="2"/>
    </row>
  </sheetData>
  <sheetProtection sheet="1" objects="1" scenarios="1"/>
  <mergeCells count="23">
    <mergeCell ref="C32:C33"/>
    <mergeCell ref="N32:N33"/>
    <mergeCell ref="M2:N2"/>
    <mergeCell ref="C4:C5"/>
    <mergeCell ref="N4:N5"/>
    <mergeCell ref="C18:C19"/>
    <mergeCell ref="N18:N19"/>
    <mergeCell ref="C46:C47"/>
    <mergeCell ref="N46:N47"/>
    <mergeCell ref="C60:C61"/>
    <mergeCell ref="N60:N61"/>
    <mergeCell ref="C74:C75"/>
    <mergeCell ref="N74:N75"/>
    <mergeCell ref="C130:C131"/>
    <mergeCell ref="N130:N131"/>
    <mergeCell ref="C144:C145"/>
    <mergeCell ref="N144:N145"/>
    <mergeCell ref="C88:C89"/>
    <mergeCell ref="N88:N89"/>
    <mergeCell ref="C102:C103"/>
    <mergeCell ref="N102:N103"/>
    <mergeCell ref="C116:C117"/>
    <mergeCell ref="N116:N117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70C693B-ECE8-4673-9BB8-995D347E9706}">
          <x14:formula1>
            <xm:f>DiveList!$C:$C</xm:f>
          </x14:formula1>
          <xm:sqref>C14 C28 C42 C56 C70 C84 C98 C112 C126 C140 C154</xm:sqref>
        </x14:dataValidation>
        <x14:dataValidation type="list" allowBlank="1" showInputMessage="1" showErrorMessage="1" xr:uid="{8368125D-39A0-4B35-94F6-CBADE5A8D660}">
          <x14:formula1>
            <xm:f>DiveList!$C$3:$C$51</xm:f>
          </x14:formula1>
          <xm:sqref>C9:C13 C23:C27 C37:C41 C51:C55 C65:C69 C79:C83 C93:C97 C107:C111 C121:C125 C135:C139 C149:C153</xm:sqref>
        </x14:dataValidation>
        <x14:dataValidation type="list" allowBlank="1" showInputMessage="1" showErrorMessage="1" xr:uid="{4398439B-0603-4A23-AD72-2AD5A08200FC}">
          <x14:formula1>
            <xm:f>DiveList!$E$2:$H$2</xm:f>
          </x14:formula1>
          <xm:sqref>E8:E14 E22:E28 E36:E42 E50:E56 E64:E70 E78:E84 E92:E98 E106:E112 E120:E126 E134:E140 E148:E154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0D436-2C21-4775-AEA6-D0B8B4720BFC}">
  <sheetPr>
    <tabColor theme="4" tint="-0.249977111117893"/>
    <pageSetUpPr fitToPage="1"/>
  </sheetPr>
  <dimension ref="B1:P156"/>
  <sheetViews>
    <sheetView workbookViewId="0">
      <pane ySplit="2" topLeftCell="A132" activePane="bottomLeft" state="frozen"/>
      <selection pane="bottomLeft" activeCell="A144" sqref="A144:N157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163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4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x14ac:dyDescent="0.2">
      <c r="B11" s="80" t="s">
        <v>19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x14ac:dyDescent="0.2">
      <c r="B12" s="80" t="s">
        <v>159</v>
      </c>
      <c r="C12" s="25"/>
      <c r="D12" s="23" t="e">
        <f>VLOOKUP($C12,DiveList!$C$3:$D$71,2,FALSE)</f>
        <v>#N/A</v>
      </c>
      <c r="E12" s="26"/>
      <c r="F12" s="24" t="e">
        <f>VLOOKUP($C12,DiveList!$C$3:$H$71,IF($E12="S",5,IF($E12="P", 4, IF($E12="T", 3,IF($E12="F",6,5)))), FALSE)</f>
        <v>#N/A</v>
      </c>
      <c r="G12" s="31"/>
      <c r="H12" s="32"/>
      <c r="I12" s="32"/>
      <c r="J12" s="33"/>
      <c r="K12" s="33"/>
      <c r="L12" s="53" t="str">
        <f t="shared" ref="L12" si="2">IF(COUNT(G12:K12)=0,"", IF(COUNT(G12:K12)=2,SUM(G12:K12)*1.5, IF(COUNT(G12:K12)=3,SUM(G12:K12), IF(COUNT(G12:K12)=5,SUM(G12:K12)-MIN(G12:K12)-MAX(G12:K12), ))))</f>
        <v/>
      </c>
      <c r="M12" s="51" t="str">
        <f>IF(ISNUMBER(L12),L12*F12,"")</f>
        <v/>
      </c>
      <c r="N12" s="54" t="str">
        <f t="shared" ref="N12:N13" si="3">IF(AND(ISNUMBER(N11), ISNUMBER(M12)),N11+M12,"")</f>
        <v/>
      </c>
    </row>
    <row r="13" spans="2:16" ht="14.25" customHeight="1" thickBot="1" x14ac:dyDescent="0.25">
      <c r="B13" s="80" t="s">
        <v>159</v>
      </c>
      <c r="C13" s="25"/>
      <c r="D13" s="23" t="e">
        <f>VLOOKUP($C13,DiveList!$C$3:$D$71,2,FALSE)</f>
        <v>#N/A</v>
      </c>
      <c r="E13" s="26"/>
      <c r="F13" s="24" t="e">
        <f>VLOOKUP($C13,DiveList!$C$3:$H$71,IF($E13="S",5,IF($E13="P", 4, IF($E13="T", 3,IF($E13="F",6,5)))), FALSE)</f>
        <v>#N/A</v>
      </c>
      <c r="G13" s="31"/>
      <c r="H13" s="32"/>
      <c r="I13" s="32"/>
      <c r="J13" s="33"/>
      <c r="K13" s="33"/>
      <c r="L13" s="53" t="str">
        <f t="shared" si="1"/>
        <v/>
      </c>
      <c r="M13" s="51" t="str">
        <f>IF(ISNUMBER(L13),L13*F13,"")</f>
        <v/>
      </c>
      <c r="N13" s="54" t="str">
        <f t="shared" si="3"/>
        <v/>
      </c>
    </row>
    <row r="14" spans="2:16" ht="14.25" customHeight="1" thickTop="1" thickBot="1" x14ac:dyDescent="0.25">
      <c r="B14" s="56" t="s">
        <v>12</v>
      </c>
      <c r="C14" s="29"/>
      <c r="D14" s="57" t="e">
        <f>VLOOKUP($C14,DiveList!$C$3:$D$71,2,FALSE)</f>
        <v>#N/A</v>
      </c>
      <c r="E14" s="34"/>
      <c r="F14" s="58" t="e">
        <f>VLOOKUP($C14,DiveList!$C$3:$H$71,IF($E14="S",5,IF($E14="P", 4, IF($E14="T", 3,IF($E14="F",6,5)))), FALSE)</f>
        <v>#N/A</v>
      </c>
      <c r="G14" s="35"/>
      <c r="H14" s="36"/>
      <c r="I14" s="36"/>
      <c r="J14" s="36"/>
      <c r="K14" s="36"/>
      <c r="L14" s="59" t="str">
        <f t="shared" si="1"/>
        <v/>
      </c>
      <c r="M14" s="59" t="str">
        <f>IF(ISNUMBER(L14),L14*F14,"")</f>
        <v/>
      </c>
      <c r="N14" s="60" t="str">
        <f>IF(AND(ISNUMBER(N13), ISNUMBER(M14)),N13+M14,"")</f>
        <v/>
      </c>
    </row>
    <row r="15" spans="2:16" ht="20.25" customHeight="1" thickTop="1" thickBot="1" x14ac:dyDescent="0.25">
      <c r="B15" s="61"/>
      <c r="C15" s="62"/>
      <c r="D15" s="62"/>
      <c r="E15" s="62"/>
      <c r="F15" s="63"/>
      <c r="G15" s="46"/>
      <c r="H15" s="40"/>
      <c r="I15" s="40"/>
      <c r="J15" s="40"/>
      <c r="K15" s="40"/>
      <c r="L15" s="40"/>
      <c r="M15" s="64" t="s">
        <v>30</v>
      </c>
      <c r="N15" s="74" t="str">
        <f>IF(ISNUMBER(N14),N14,N13)</f>
        <v/>
      </c>
    </row>
    <row r="16" spans="2:16" ht="16.5" customHeight="1" thickTop="1" x14ac:dyDescent="0.2">
      <c r="B16" s="1"/>
      <c r="C16" s="5"/>
      <c r="D16" s="5"/>
      <c r="E16" s="5"/>
      <c r="F16" s="6"/>
      <c r="G16" s="2"/>
    </row>
    <row r="17" spans="2:14" ht="13.5" thickBot="1" x14ac:dyDescent="0.25"/>
    <row r="18" spans="2:14" x14ac:dyDescent="0.2">
      <c r="B18" s="42" t="s">
        <v>13</v>
      </c>
      <c r="C18" s="88"/>
      <c r="D18" s="43" t="s">
        <v>16</v>
      </c>
      <c r="E18" s="9" t="s">
        <v>110</v>
      </c>
      <c r="F18" s="44"/>
      <c r="G18" s="44"/>
      <c r="H18" s="44"/>
      <c r="I18" s="44"/>
      <c r="J18" s="44"/>
      <c r="K18" s="44"/>
      <c r="L18" s="44"/>
      <c r="M18" s="65" t="s">
        <v>128</v>
      </c>
      <c r="N18" s="90"/>
    </row>
    <row r="19" spans="2:14" ht="13.5" thickBot="1" x14ac:dyDescent="0.25">
      <c r="B19" s="71" t="s">
        <v>14</v>
      </c>
      <c r="C19" s="89"/>
      <c r="D19" s="43" t="s">
        <v>17</v>
      </c>
      <c r="E19" s="9" t="s">
        <v>127</v>
      </c>
      <c r="F19" s="44"/>
      <c r="G19" s="44"/>
      <c r="H19" s="44"/>
      <c r="I19" s="44"/>
      <c r="J19" s="44"/>
      <c r="K19" s="44"/>
      <c r="L19" s="44"/>
      <c r="M19" s="72" t="s">
        <v>129</v>
      </c>
      <c r="N19" s="91"/>
    </row>
    <row r="20" spans="2:14" x14ac:dyDescent="0.2">
      <c r="B20" s="45"/>
      <c r="C20" s="46"/>
      <c r="D20" s="46"/>
      <c r="E20" s="46"/>
      <c r="F20" s="46"/>
      <c r="G20" s="46"/>
      <c r="H20" s="40"/>
      <c r="I20" s="40"/>
      <c r="J20" s="40"/>
      <c r="K20" s="40"/>
      <c r="L20" s="40"/>
      <c r="M20" s="40"/>
      <c r="N20" s="40"/>
    </row>
    <row r="21" spans="2:14" x14ac:dyDescent="0.2">
      <c r="B21" s="47"/>
      <c r="C21" s="48" t="s">
        <v>3</v>
      </c>
      <c r="D21" s="49" t="s">
        <v>4</v>
      </c>
      <c r="E21" s="49" t="s">
        <v>5</v>
      </c>
      <c r="F21" s="49" t="s">
        <v>6</v>
      </c>
      <c r="G21" s="49">
        <v>1</v>
      </c>
      <c r="H21" s="50">
        <v>2</v>
      </c>
      <c r="I21" s="50">
        <v>3</v>
      </c>
      <c r="J21" s="50">
        <v>4</v>
      </c>
      <c r="K21" s="50">
        <v>5</v>
      </c>
      <c r="L21" s="51" t="s">
        <v>7</v>
      </c>
      <c r="M21" s="51" t="s">
        <v>8</v>
      </c>
      <c r="N21" s="51" t="s">
        <v>126</v>
      </c>
    </row>
    <row r="22" spans="2:14" x14ac:dyDescent="0.2">
      <c r="B22" s="52" t="s">
        <v>9</v>
      </c>
      <c r="C22" s="30">
        <v>101</v>
      </c>
      <c r="D22" s="27" t="s">
        <v>22</v>
      </c>
      <c r="E22" s="28"/>
      <c r="F22" s="24">
        <v>1.9</v>
      </c>
      <c r="G22" s="31"/>
      <c r="H22" s="32"/>
      <c r="I22" s="32"/>
      <c r="J22" s="32"/>
      <c r="K22" s="32"/>
      <c r="L22" s="53" t="str">
        <f>IF(COUNT(G22:K22)=0,"", IF(COUNT(G22:K22)=2,SUM(G22:K22)*1.5, IF(COUNT(G22:K22)=3,SUM(G22:K22), IF(COUNT(G22:K22)=5,SUM(G22:K22)-MIN(G22:K22)-MAX(G22:K22), ))))</f>
        <v/>
      </c>
      <c r="M22" s="51" t="str">
        <f t="shared" ref="M22:M23" si="4">IF(ISNUMBER(L22),L22*F22,"")</f>
        <v/>
      </c>
      <c r="N22" s="54" t="str">
        <f>M22</f>
        <v/>
      </c>
    </row>
    <row r="23" spans="2:14" x14ac:dyDescent="0.2">
      <c r="B23" s="55" t="s">
        <v>10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1"/>
      <c r="H23" s="32"/>
      <c r="I23" s="32"/>
      <c r="J23" s="33"/>
      <c r="K23" s="33"/>
      <c r="L23" s="53" t="str">
        <f t="shared" ref="L23:L28" si="5">IF(COUNT(G23:K23)=0,"", IF(COUNT(G23:K23)=2,SUM(G23:K23)*1.5, IF(COUNT(G23:K23)=3,SUM(G23:K23), IF(COUNT(G23:K23)=5,SUM(G23:K23)-MIN(G23:K23)-MAX(G23:K23), ))))</f>
        <v/>
      </c>
      <c r="M23" s="51" t="str">
        <f t="shared" si="4"/>
        <v/>
      </c>
      <c r="N23" s="54" t="str">
        <f>IF(AND(ISNUMBER(N22), ISNUMBER(M23)),N22+M23,"")</f>
        <v/>
      </c>
    </row>
    <row r="24" spans="2:14" x14ac:dyDescent="0.2">
      <c r="B24" s="55" t="s">
        <v>11</v>
      </c>
      <c r="C24" s="25"/>
      <c r="D24" s="23" t="e">
        <f>VLOOKUP($C24,DiveList!$C$3:$D$71,2,FALSE)</f>
        <v>#N/A</v>
      </c>
      <c r="E24" s="26"/>
      <c r="F24" s="24" t="e">
        <f>VLOOKUP($C24,DiveList!$C$3:$H$71,IF($E24="S",5,IF($E24="P", 4, IF($E24="T", 3,IF($E24="F",6,5)))), FALSE)</f>
        <v>#N/A</v>
      </c>
      <c r="G24" s="31"/>
      <c r="H24" s="32"/>
      <c r="I24" s="32"/>
      <c r="J24" s="33"/>
      <c r="K24" s="33"/>
      <c r="L24" s="53" t="str">
        <f t="shared" si="5"/>
        <v/>
      </c>
      <c r="M24" s="51" t="str">
        <f>IF(ISNUMBER(L24),L24*F24,"")</f>
        <v/>
      </c>
      <c r="N24" s="54" t="str">
        <f>IF(AND(ISNUMBER(N23), ISNUMBER(M24)),N23+M24,"")</f>
        <v/>
      </c>
    </row>
    <row r="25" spans="2:14" x14ac:dyDescent="0.2">
      <c r="B25" s="80" t="s">
        <v>19</v>
      </c>
      <c r="C25" s="25"/>
      <c r="D25" s="23" t="e">
        <f>VLOOKUP($C25,DiveList!$C$3:$D$71,2,FALSE)</f>
        <v>#N/A</v>
      </c>
      <c r="E25" s="26"/>
      <c r="F25" s="24" t="e">
        <f>VLOOKUP($C25,DiveList!$C$3:$H$71,IF($E25="S",5,IF($E25="P", 4, IF($E25="T", 3,IF($E25="F",6,5)))), FALSE)</f>
        <v>#N/A</v>
      </c>
      <c r="G25" s="31"/>
      <c r="H25" s="32"/>
      <c r="I25" s="32"/>
      <c r="J25" s="33"/>
      <c r="K25" s="33"/>
      <c r="L25" s="53" t="str">
        <f t="shared" si="5"/>
        <v/>
      </c>
      <c r="M25" s="51" t="str">
        <f>IF(ISNUMBER(L25),L25*F25,"")</f>
        <v/>
      </c>
      <c r="N25" s="54" t="str">
        <f>IF(AND(ISNUMBER(N24), ISNUMBER(M25)),N24+M25,"")</f>
        <v/>
      </c>
    </row>
    <row r="26" spans="2:14" x14ac:dyDescent="0.2">
      <c r="B26" s="80" t="s">
        <v>159</v>
      </c>
      <c r="C26" s="25"/>
      <c r="D26" s="23" t="e">
        <f>VLOOKUP($C26,DiveList!$C$3:$D$71,2,FALSE)</f>
        <v>#N/A</v>
      </c>
      <c r="E26" s="26"/>
      <c r="F26" s="24" t="e">
        <f>VLOOKUP($C26,DiveList!$C$3:$H$71,IF($E26="S",5,IF($E26="P", 4, IF($E26="T", 3,IF($E26="F",6,5)))), FALSE)</f>
        <v>#N/A</v>
      </c>
      <c r="G26" s="31"/>
      <c r="H26" s="32"/>
      <c r="I26" s="32"/>
      <c r="J26" s="33"/>
      <c r="K26" s="33"/>
      <c r="L26" s="53" t="str">
        <f t="shared" si="5"/>
        <v/>
      </c>
      <c r="M26" s="51" t="str">
        <f>IF(ISNUMBER(L26),L26*F26,"")</f>
        <v/>
      </c>
      <c r="N26" s="54" t="str">
        <f t="shared" ref="N26:N27" si="6">IF(AND(ISNUMBER(N25), ISNUMBER(M26)),N25+M26,"")</f>
        <v/>
      </c>
    </row>
    <row r="27" spans="2:14" ht="13.5" thickBot="1" x14ac:dyDescent="0.25">
      <c r="B27" s="80" t="s">
        <v>159</v>
      </c>
      <c r="C27" s="25"/>
      <c r="D27" s="23" t="e">
        <f>VLOOKUP($C27,DiveList!$C$3:$D$71,2,FALSE)</f>
        <v>#N/A</v>
      </c>
      <c r="E27" s="26"/>
      <c r="F27" s="24" t="e">
        <f>VLOOKUP($C27,DiveList!$C$3:$H$71,IF($E27="S",5,IF($E27="P", 4, IF($E27="T", 3,IF($E27="F",6,5)))), FALSE)</f>
        <v>#N/A</v>
      </c>
      <c r="G27" s="31"/>
      <c r="H27" s="32"/>
      <c r="I27" s="32"/>
      <c r="J27" s="33"/>
      <c r="K27" s="33"/>
      <c r="L27" s="53" t="str">
        <f t="shared" si="5"/>
        <v/>
      </c>
      <c r="M27" s="51" t="str">
        <f>IF(ISNUMBER(L27),L27*F27,"")</f>
        <v/>
      </c>
      <c r="N27" s="54" t="str">
        <f t="shared" si="6"/>
        <v/>
      </c>
    </row>
    <row r="28" spans="2:14" ht="14.25" thickTop="1" thickBot="1" x14ac:dyDescent="0.25">
      <c r="B28" s="56" t="s">
        <v>12</v>
      </c>
      <c r="C28" s="29"/>
      <c r="D28" s="57" t="e">
        <f>VLOOKUP($C28,DiveList!$C$3:$D$71,2,FALSE)</f>
        <v>#N/A</v>
      </c>
      <c r="E28" s="34"/>
      <c r="F28" s="58" t="e">
        <f>VLOOKUP($C28,DiveList!$C$3:$H$71,IF($E28="S",5,IF($E28="P", 4, IF($E28="T", 3,IF($E28="F",6,5)))), FALSE)</f>
        <v>#N/A</v>
      </c>
      <c r="G28" s="35"/>
      <c r="H28" s="36"/>
      <c r="I28" s="36"/>
      <c r="J28" s="36"/>
      <c r="K28" s="36"/>
      <c r="L28" s="59" t="str">
        <f t="shared" si="5"/>
        <v/>
      </c>
      <c r="M28" s="59" t="str">
        <f>IF(ISNUMBER(L28),L28*F28,"")</f>
        <v/>
      </c>
      <c r="N28" s="60" t="str">
        <f>IF(AND(ISNUMBER(N27), ISNUMBER(M28)),N27+M28,"")</f>
        <v/>
      </c>
    </row>
    <row r="29" spans="2:14" ht="14.25" thickTop="1" thickBot="1" x14ac:dyDescent="0.25">
      <c r="B29" s="61"/>
      <c r="C29" s="62"/>
      <c r="D29" s="62"/>
      <c r="E29" s="62"/>
      <c r="F29" s="63"/>
      <c r="G29" s="46"/>
      <c r="H29" s="40"/>
      <c r="I29" s="40"/>
      <c r="J29" s="40"/>
      <c r="K29" s="40"/>
      <c r="L29" s="40"/>
      <c r="M29" s="64" t="s">
        <v>30</v>
      </c>
      <c r="N29" s="74" t="str">
        <f>IF(ISNUMBER(N28),N28,N27)</f>
        <v/>
      </c>
    </row>
    <row r="30" spans="2:14" ht="13.5" thickTop="1" x14ac:dyDescent="0.2">
      <c r="B30" s="1"/>
      <c r="C30" s="5"/>
      <c r="D30" s="5"/>
      <c r="E30" s="5"/>
      <c r="F30" s="6"/>
      <c r="G30" s="2"/>
    </row>
    <row r="31" spans="2:14" ht="13.5" thickBot="1" x14ac:dyDescent="0.25"/>
    <row r="32" spans="2:14" x14ac:dyDescent="0.2">
      <c r="B32" s="42" t="s">
        <v>13</v>
      </c>
      <c r="C32" s="88"/>
      <c r="D32" s="43" t="s">
        <v>16</v>
      </c>
      <c r="E32" s="9" t="s">
        <v>110</v>
      </c>
      <c r="F32" s="44"/>
      <c r="G32" s="44"/>
      <c r="H32" s="44"/>
      <c r="I32" s="44"/>
      <c r="J32" s="44"/>
      <c r="K32" s="44"/>
      <c r="L32" s="44"/>
      <c r="M32" s="65" t="s">
        <v>128</v>
      </c>
      <c r="N32" s="90"/>
    </row>
    <row r="33" spans="2:14" ht="13.5" thickBot="1" x14ac:dyDescent="0.25">
      <c r="B33" s="71" t="s">
        <v>14</v>
      </c>
      <c r="C33" s="89"/>
      <c r="D33" s="43" t="s">
        <v>17</v>
      </c>
      <c r="E33" s="9" t="s">
        <v>127</v>
      </c>
      <c r="F33" s="44"/>
      <c r="G33" s="44"/>
      <c r="H33" s="44"/>
      <c r="I33" s="44"/>
      <c r="J33" s="44"/>
      <c r="K33" s="44"/>
      <c r="L33" s="44"/>
      <c r="M33" s="72" t="s">
        <v>129</v>
      </c>
      <c r="N33" s="91"/>
    </row>
    <row r="34" spans="2:14" x14ac:dyDescent="0.2">
      <c r="B34" s="45"/>
      <c r="C34" s="46"/>
      <c r="D34" s="46"/>
      <c r="E34" s="46"/>
      <c r="F34" s="46"/>
      <c r="G34" s="46"/>
      <c r="H34" s="40"/>
      <c r="I34" s="40"/>
      <c r="J34" s="40"/>
      <c r="K34" s="40"/>
      <c r="L34" s="40"/>
      <c r="M34" s="40"/>
      <c r="N34" s="40"/>
    </row>
    <row r="35" spans="2:14" x14ac:dyDescent="0.2">
      <c r="B35" s="47"/>
      <c r="C35" s="48" t="s">
        <v>3</v>
      </c>
      <c r="D35" s="49" t="s">
        <v>4</v>
      </c>
      <c r="E35" s="49" t="s">
        <v>5</v>
      </c>
      <c r="F35" s="49" t="s">
        <v>6</v>
      </c>
      <c r="G35" s="49">
        <v>1</v>
      </c>
      <c r="H35" s="50">
        <v>2</v>
      </c>
      <c r="I35" s="50">
        <v>3</v>
      </c>
      <c r="J35" s="50">
        <v>4</v>
      </c>
      <c r="K35" s="50">
        <v>5</v>
      </c>
      <c r="L35" s="51" t="s">
        <v>7</v>
      </c>
      <c r="M35" s="51" t="s">
        <v>8</v>
      </c>
      <c r="N35" s="51" t="s">
        <v>126</v>
      </c>
    </row>
    <row r="36" spans="2:14" x14ac:dyDescent="0.2">
      <c r="B36" s="52" t="s">
        <v>9</v>
      </c>
      <c r="C36" s="30">
        <v>101</v>
      </c>
      <c r="D36" s="27" t="s">
        <v>22</v>
      </c>
      <c r="E36" s="28"/>
      <c r="F36" s="24">
        <v>1.9</v>
      </c>
      <c r="G36" s="31"/>
      <c r="H36" s="32"/>
      <c r="I36" s="32"/>
      <c r="J36" s="32"/>
      <c r="K36" s="32"/>
      <c r="L36" s="53" t="str">
        <f>IF(COUNT(G36:K36)=0,"", IF(COUNT(G36:K36)=2,SUM(G36:K36)*1.5, IF(COUNT(G36:K36)=3,SUM(G36:K36), IF(COUNT(G36:K36)=5,SUM(G36:K36)-MIN(G36:K36)-MAX(G36:K36), ))))</f>
        <v/>
      </c>
      <c r="M36" s="51" t="str">
        <f t="shared" ref="M36:M37" si="7">IF(ISNUMBER(L36),L36*F36,"")</f>
        <v/>
      </c>
      <c r="N36" s="54" t="str">
        <f>M36</f>
        <v/>
      </c>
    </row>
    <row r="37" spans="2:14" x14ac:dyDescent="0.2">
      <c r="B37" s="55" t="s">
        <v>10</v>
      </c>
      <c r="C37" s="25"/>
      <c r="D37" s="23" t="e">
        <f>VLOOKUP($C37,DiveList!$C$3:$D$71,2,FALSE)</f>
        <v>#N/A</v>
      </c>
      <c r="E37" s="26"/>
      <c r="F37" s="24" t="e">
        <f>VLOOKUP($C37,DiveList!$C$3:$H$71,IF($E37="S",5,IF($E37="P", 4, IF($E37="T", 3,IF($E37="F",6,5)))), FALSE)</f>
        <v>#N/A</v>
      </c>
      <c r="G37" s="31"/>
      <c r="H37" s="32"/>
      <c r="I37" s="32"/>
      <c r="J37" s="33"/>
      <c r="K37" s="33"/>
      <c r="L37" s="53" t="str">
        <f t="shared" ref="L37:L42" si="8">IF(COUNT(G37:K37)=0,"", IF(COUNT(G37:K37)=2,SUM(G37:K37)*1.5, IF(COUNT(G37:K37)=3,SUM(G37:K37), IF(COUNT(G37:K37)=5,SUM(G37:K37)-MIN(G37:K37)-MAX(G37:K37), ))))</f>
        <v/>
      </c>
      <c r="M37" s="51" t="str">
        <f t="shared" si="7"/>
        <v/>
      </c>
      <c r="N37" s="54" t="str">
        <f>IF(AND(ISNUMBER(N36), ISNUMBER(M37)),N36+M37,"")</f>
        <v/>
      </c>
    </row>
    <row r="38" spans="2:14" x14ac:dyDescent="0.2">
      <c r="B38" s="55" t="s">
        <v>11</v>
      </c>
      <c r="C38" s="25"/>
      <c r="D38" s="23" t="e">
        <f>VLOOKUP($C38,DiveList!$C$3:$D$71,2,FALSE)</f>
        <v>#N/A</v>
      </c>
      <c r="E38" s="26"/>
      <c r="F38" s="24" t="e">
        <f>VLOOKUP($C38,DiveList!$C$3:$H$71,IF($E38="S",5,IF($E38="P", 4, IF($E38="T", 3,IF($E38="F",6,5)))), FALSE)</f>
        <v>#N/A</v>
      </c>
      <c r="G38" s="31"/>
      <c r="H38" s="32"/>
      <c r="I38" s="32"/>
      <c r="J38" s="33"/>
      <c r="K38" s="33"/>
      <c r="L38" s="53" t="str">
        <f t="shared" si="8"/>
        <v/>
      </c>
      <c r="M38" s="51" t="str">
        <f>IF(ISNUMBER(L38),L38*F38,"")</f>
        <v/>
      </c>
      <c r="N38" s="54" t="str">
        <f>IF(AND(ISNUMBER(N37), ISNUMBER(M38)),N37+M38,"")</f>
        <v/>
      </c>
    </row>
    <row r="39" spans="2:14" x14ac:dyDescent="0.2">
      <c r="B39" s="80" t="s">
        <v>19</v>
      </c>
      <c r="C39" s="25"/>
      <c r="D39" s="23" t="e">
        <f>VLOOKUP($C39,DiveList!$C$3:$D$71,2,FALSE)</f>
        <v>#N/A</v>
      </c>
      <c r="E39" s="26"/>
      <c r="F39" s="24" t="e">
        <f>VLOOKUP($C39,DiveList!$C$3:$H$71,IF($E39="S",5,IF($E39="P", 4, IF($E39="T", 3,IF($E39="F",6,5)))), FALSE)</f>
        <v>#N/A</v>
      </c>
      <c r="G39" s="31"/>
      <c r="H39" s="32"/>
      <c r="I39" s="32"/>
      <c r="J39" s="33"/>
      <c r="K39" s="33"/>
      <c r="L39" s="53" t="str">
        <f t="shared" si="8"/>
        <v/>
      </c>
      <c r="M39" s="51" t="str">
        <f>IF(ISNUMBER(L39),L39*F39,"")</f>
        <v/>
      </c>
      <c r="N39" s="54" t="str">
        <f>IF(AND(ISNUMBER(N38), ISNUMBER(M39)),N38+M39,"")</f>
        <v/>
      </c>
    </row>
    <row r="40" spans="2:14" x14ac:dyDescent="0.2">
      <c r="B40" s="80" t="s">
        <v>159</v>
      </c>
      <c r="C40" s="25"/>
      <c r="D40" s="23" t="e">
        <f>VLOOKUP($C40,DiveList!$C$3:$D$71,2,FALSE)</f>
        <v>#N/A</v>
      </c>
      <c r="E40" s="26"/>
      <c r="F40" s="24" t="e">
        <f>VLOOKUP($C40,DiveList!$C$3:$H$71,IF($E40="S",5,IF($E40="P", 4, IF($E40="T", 3,IF($E40="F",6,5)))), FALSE)</f>
        <v>#N/A</v>
      </c>
      <c r="G40" s="31"/>
      <c r="H40" s="32"/>
      <c r="I40" s="32"/>
      <c r="J40" s="33"/>
      <c r="K40" s="33"/>
      <c r="L40" s="53" t="str">
        <f t="shared" si="8"/>
        <v/>
      </c>
      <c r="M40" s="51" t="str">
        <f>IF(ISNUMBER(L40),L40*F40,"")</f>
        <v/>
      </c>
      <c r="N40" s="54" t="str">
        <f t="shared" ref="N40:N41" si="9">IF(AND(ISNUMBER(N39), ISNUMBER(M40)),N39+M40,"")</f>
        <v/>
      </c>
    </row>
    <row r="41" spans="2:14" ht="13.5" thickBot="1" x14ac:dyDescent="0.25">
      <c r="B41" s="80" t="s">
        <v>159</v>
      </c>
      <c r="C41" s="25"/>
      <c r="D41" s="23" t="e">
        <f>VLOOKUP($C41,DiveList!$C$3:$D$71,2,FALSE)</f>
        <v>#N/A</v>
      </c>
      <c r="E41" s="26"/>
      <c r="F41" s="24" t="e">
        <f>VLOOKUP($C41,DiveList!$C$3:$H$71,IF($E41="S",5,IF($E41="P", 4, IF($E41="T", 3,IF($E41="F",6,5)))), FALSE)</f>
        <v>#N/A</v>
      </c>
      <c r="G41" s="31"/>
      <c r="H41" s="32"/>
      <c r="I41" s="32"/>
      <c r="J41" s="33"/>
      <c r="K41" s="33"/>
      <c r="L41" s="53" t="str">
        <f t="shared" si="8"/>
        <v/>
      </c>
      <c r="M41" s="51" t="str">
        <f>IF(ISNUMBER(L41),L41*F41,"")</f>
        <v/>
      </c>
      <c r="N41" s="54" t="str">
        <f t="shared" si="9"/>
        <v/>
      </c>
    </row>
    <row r="42" spans="2:14" ht="14.25" thickTop="1" thickBot="1" x14ac:dyDescent="0.25">
      <c r="B42" s="56" t="s">
        <v>12</v>
      </c>
      <c r="C42" s="29"/>
      <c r="D42" s="57" t="e">
        <f>VLOOKUP($C42,DiveList!$C$3:$D$71,2,FALSE)</f>
        <v>#N/A</v>
      </c>
      <c r="E42" s="34"/>
      <c r="F42" s="58" t="e">
        <f>VLOOKUP($C42,DiveList!$C$3:$H$71,IF($E42="S",5,IF($E42="P", 4, IF($E42="T", 3,IF($E42="F",6,5)))), FALSE)</f>
        <v>#N/A</v>
      </c>
      <c r="G42" s="35"/>
      <c r="H42" s="36"/>
      <c r="I42" s="36"/>
      <c r="J42" s="36"/>
      <c r="K42" s="36"/>
      <c r="L42" s="59" t="str">
        <f t="shared" si="8"/>
        <v/>
      </c>
      <c r="M42" s="59" t="str">
        <f>IF(ISNUMBER(L42),L42*F42,"")</f>
        <v/>
      </c>
      <c r="N42" s="60" t="str">
        <f>IF(AND(ISNUMBER(N41), ISNUMBER(M42)),N41+M42,"")</f>
        <v/>
      </c>
    </row>
    <row r="43" spans="2:14" ht="14.25" thickTop="1" thickBot="1" x14ac:dyDescent="0.25">
      <c r="B43" s="61"/>
      <c r="C43" s="62"/>
      <c r="D43" s="62"/>
      <c r="E43" s="62"/>
      <c r="F43" s="63"/>
      <c r="G43" s="46"/>
      <c r="H43" s="40"/>
      <c r="I43" s="40"/>
      <c r="J43" s="40"/>
      <c r="K43" s="40"/>
      <c r="L43" s="40"/>
      <c r="M43" s="64" t="s">
        <v>30</v>
      </c>
      <c r="N43" s="74" t="str">
        <f>IF(ISNUMBER(N42),N42,N41)</f>
        <v/>
      </c>
    </row>
    <row r="44" spans="2:14" ht="13.5" thickTop="1" x14ac:dyDescent="0.2">
      <c r="B44" s="1"/>
      <c r="C44" s="5"/>
      <c r="D44" s="5"/>
      <c r="E44" s="5"/>
      <c r="F44" s="6"/>
      <c r="G44" s="2"/>
    </row>
    <row r="45" spans="2:14" ht="13.5" thickBot="1" x14ac:dyDescent="0.25"/>
    <row r="46" spans="2:14" x14ac:dyDescent="0.2">
      <c r="B46" s="42" t="s">
        <v>13</v>
      </c>
      <c r="C46" s="88"/>
      <c r="D46" s="43" t="s">
        <v>16</v>
      </c>
      <c r="E46" s="9" t="s">
        <v>110</v>
      </c>
      <c r="F46" s="44"/>
      <c r="G46" s="44"/>
      <c r="H46" s="44"/>
      <c r="I46" s="44"/>
      <c r="J46" s="44"/>
      <c r="K46" s="44"/>
      <c r="L46" s="44"/>
      <c r="M46" s="65" t="s">
        <v>128</v>
      </c>
      <c r="N46" s="90"/>
    </row>
    <row r="47" spans="2:14" ht="13.5" thickBot="1" x14ac:dyDescent="0.25">
      <c r="B47" s="71" t="s">
        <v>14</v>
      </c>
      <c r="C47" s="89"/>
      <c r="D47" s="43" t="s">
        <v>17</v>
      </c>
      <c r="E47" s="9" t="s">
        <v>127</v>
      </c>
      <c r="F47" s="44"/>
      <c r="G47" s="44"/>
      <c r="H47" s="44"/>
      <c r="I47" s="44"/>
      <c r="J47" s="44"/>
      <c r="K47" s="44"/>
      <c r="L47" s="44"/>
      <c r="M47" s="72" t="s">
        <v>129</v>
      </c>
      <c r="N47" s="91"/>
    </row>
    <row r="48" spans="2:14" x14ac:dyDescent="0.2">
      <c r="B48" s="45"/>
      <c r="C48" s="46"/>
      <c r="D48" s="46"/>
      <c r="E48" s="46"/>
      <c r="F48" s="46"/>
      <c r="G48" s="46"/>
      <c r="H48" s="40"/>
      <c r="I48" s="40"/>
      <c r="J48" s="40"/>
      <c r="K48" s="40"/>
      <c r="L48" s="40"/>
      <c r="M48" s="40"/>
      <c r="N48" s="40"/>
    </row>
    <row r="49" spans="2:14" x14ac:dyDescent="0.2">
      <c r="B49" s="47"/>
      <c r="C49" s="48" t="s">
        <v>3</v>
      </c>
      <c r="D49" s="49" t="s">
        <v>4</v>
      </c>
      <c r="E49" s="49" t="s">
        <v>5</v>
      </c>
      <c r="F49" s="49" t="s">
        <v>6</v>
      </c>
      <c r="G49" s="49">
        <v>1</v>
      </c>
      <c r="H49" s="50">
        <v>2</v>
      </c>
      <c r="I49" s="50">
        <v>3</v>
      </c>
      <c r="J49" s="50">
        <v>4</v>
      </c>
      <c r="K49" s="50">
        <v>5</v>
      </c>
      <c r="L49" s="51" t="s">
        <v>7</v>
      </c>
      <c r="M49" s="51" t="s">
        <v>8</v>
      </c>
      <c r="N49" s="51" t="s">
        <v>126</v>
      </c>
    </row>
    <row r="50" spans="2:14" x14ac:dyDescent="0.2">
      <c r="B50" s="52" t="s">
        <v>9</v>
      </c>
      <c r="C50" s="30">
        <v>101</v>
      </c>
      <c r="D50" s="27" t="s">
        <v>22</v>
      </c>
      <c r="E50" s="28"/>
      <c r="F50" s="24">
        <v>1.9</v>
      </c>
      <c r="G50" s="31"/>
      <c r="H50" s="32"/>
      <c r="I50" s="32"/>
      <c r="J50" s="32"/>
      <c r="K50" s="32"/>
      <c r="L50" s="53" t="str">
        <f>IF(COUNT(G50:K50)=0,"", IF(COUNT(G50:K50)=2,SUM(G50:K50)*1.5, IF(COUNT(G50:K50)=3,SUM(G50:K50), IF(COUNT(G50:K50)=5,SUM(G50:K50)-MIN(G50:K50)-MAX(G50:K50), ))))</f>
        <v/>
      </c>
      <c r="M50" s="51" t="str">
        <f t="shared" ref="M50:M51" si="10">IF(ISNUMBER(L50),L50*F50,"")</f>
        <v/>
      </c>
      <c r="N50" s="54" t="str">
        <f>M50</f>
        <v/>
      </c>
    </row>
    <row r="51" spans="2:14" x14ac:dyDescent="0.2">
      <c r="B51" s="55" t="s">
        <v>10</v>
      </c>
      <c r="C51" s="25"/>
      <c r="D51" s="23" t="e">
        <f>VLOOKUP($C51,DiveList!$C$3:$D$71,2,FALSE)</f>
        <v>#N/A</v>
      </c>
      <c r="E51" s="26"/>
      <c r="F51" s="24" t="e">
        <f>VLOOKUP($C51,DiveList!$C$3:$H$71,IF($E51="S",5,IF($E51="P", 4, IF($E51="T", 3,IF($E51="F",6,5)))), FALSE)</f>
        <v>#N/A</v>
      </c>
      <c r="G51" s="31"/>
      <c r="H51" s="32"/>
      <c r="I51" s="32"/>
      <c r="J51" s="33"/>
      <c r="K51" s="33"/>
      <c r="L51" s="53" t="str">
        <f t="shared" ref="L51:L56" si="11">IF(COUNT(G51:K51)=0,"", IF(COUNT(G51:K51)=2,SUM(G51:K51)*1.5, IF(COUNT(G51:K51)=3,SUM(G51:K51), IF(COUNT(G51:K51)=5,SUM(G51:K51)-MIN(G51:K51)-MAX(G51:K51), ))))</f>
        <v/>
      </c>
      <c r="M51" s="51" t="str">
        <f t="shared" si="10"/>
        <v/>
      </c>
      <c r="N51" s="54" t="str">
        <f>IF(AND(ISNUMBER(N50), ISNUMBER(M51)),N50+M51,"")</f>
        <v/>
      </c>
    </row>
    <row r="52" spans="2:14" x14ac:dyDescent="0.2">
      <c r="B52" s="55" t="s">
        <v>11</v>
      </c>
      <c r="C52" s="25"/>
      <c r="D52" s="23" t="e">
        <f>VLOOKUP($C52,DiveList!$C$3:$D$71,2,FALSE)</f>
        <v>#N/A</v>
      </c>
      <c r="E52" s="26"/>
      <c r="F52" s="24" t="e">
        <f>VLOOKUP($C52,DiveList!$C$3:$H$71,IF($E52="S",5,IF($E52="P", 4, IF($E52="T", 3,IF($E52="F",6,5)))), FALSE)</f>
        <v>#N/A</v>
      </c>
      <c r="G52" s="31"/>
      <c r="H52" s="32"/>
      <c r="I52" s="32"/>
      <c r="J52" s="33"/>
      <c r="K52" s="33"/>
      <c r="L52" s="53" t="str">
        <f t="shared" si="11"/>
        <v/>
      </c>
      <c r="M52" s="51" t="str">
        <f>IF(ISNUMBER(L52),L52*F52,"")</f>
        <v/>
      </c>
      <c r="N52" s="54" t="str">
        <f>IF(AND(ISNUMBER(N51), ISNUMBER(M52)),N51+M52,"")</f>
        <v/>
      </c>
    </row>
    <row r="53" spans="2:14" x14ac:dyDescent="0.2">
      <c r="B53" s="80" t="s">
        <v>19</v>
      </c>
      <c r="C53" s="25"/>
      <c r="D53" s="23" t="e">
        <f>VLOOKUP($C53,DiveList!$C$3:$D$71,2,FALSE)</f>
        <v>#N/A</v>
      </c>
      <c r="E53" s="26"/>
      <c r="F53" s="24" t="e">
        <f>VLOOKUP($C53,DiveList!$C$3:$H$71,IF($E53="S",5,IF($E53="P", 4, IF($E53="T", 3,IF($E53="F",6,5)))), FALSE)</f>
        <v>#N/A</v>
      </c>
      <c r="G53" s="31"/>
      <c r="H53" s="32"/>
      <c r="I53" s="32"/>
      <c r="J53" s="33"/>
      <c r="K53" s="33"/>
      <c r="L53" s="53" t="str">
        <f t="shared" si="11"/>
        <v/>
      </c>
      <c r="M53" s="51" t="str">
        <f>IF(ISNUMBER(L53),L53*F53,"")</f>
        <v/>
      </c>
      <c r="N53" s="54" t="str">
        <f>IF(AND(ISNUMBER(N52), ISNUMBER(M53)),N52+M53,"")</f>
        <v/>
      </c>
    </row>
    <row r="54" spans="2:14" x14ac:dyDescent="0.2">
      <c r="B54" s="80" t="s">
        <v>159</v>
      </c>
      <c r="C54" s="25"/>
      <c r="D54" s="23" t="e">
        <f>VLOOKUP($C54,DiveList!$C$3:$D$71,2,FALSE)</f>
        <v>#N/A</v>
      </c>
      <c r="E54" s="26"/>
      <c r="F54" s="24" t="e">
        <f>VLOOKUP($C54,DiveList!$C$3:$H$71,IF($E54="S",5,IF($E54="P", 4, IF($E54="T", 3,IF($E54="F",6,5)))), FALSE)</f>
        <v>#N/A</v>
      </c>
      <c r="G54" s="31"/>
      <c r="H54" s="32"/>
      <c r="I54" s="32"/>
      <c r="J54" s="33"/>
      <c r="K54" s="33"/>
      <c r="L54" s="53" t="str">
        <f t="shared" si="11"/>
        <v/>
      </c>
      <c r="M54" s="51" t="str">
        <f>IF(ISNUMBER(L54),L54*F54,"")</f>
        <v/>
      </c>
      <c r="N54" s="54" t="str">
        <f t="shared" ref="N54:N55" si="12">IF(AND(ISNUMBER(N53), ISNUMBER(M54)),N53+M54,"")</f>
        <v/>
      </c>
    </row>
    <row r="55" spans="2:14" ht="13.5" thickBot="1" x14ac:dyDescent="0.25">
      <c r="B55" s="80" t="s">
        <v>159</v>
      </c>
      <c r="C55" s="25"/>
      <c r="D55" s="23" t="e">
        <f>VLOOKUP($C55,DiveList!$C$3:$D$71,2,FALSE)</f>
        <v>#N/A</v>
      </c>
      <c r="E55" s="26"/>
      <c r="F55" s="24" t="e">
        <f>VLOOKUP($C55,DiveList!$C$3:$H$71,IF($E55="S",5,IF($E55="P", 4, IF($E55="T", 3,IF($E55="F",6,5)))), FALSE)</f>
        <v>#N/A</v>
      </c>
      <c r="G55" s="31"/>
      <c r="H55" s="32"/>
      <c r="I55" s="32"/>
      <c r="J55" s="33"/>
      <c r="K55" s="33"/>
      <c r="L55" s="53" t="str">
        <f t="shared" si="11"/>
        <v/>
      </c>
      <c r="M55" s="51" t="str">
        <f>IF(ISNUMBER(L55),L55*F55,"")</f>
        <v/>
      </c>
      <c r="N55" s="54" t="str">
        <f t="shared" si="12"/>
        <v/>
      </c>
    </row>
    <row r="56" spans="2:14" ht="14.25" thickTop="1" thickBot="1" x14ac:dyDescent="0.25">
      <c r="B56" s="56" t="s">
        <v>12</v>
      </c>
      <c r="C56" s="29"/>
      <c r="D56" s="57" t="e">
        <f>VLOOKUP($C56,DiveList!$C$3:$D$71,2,FALSE)</f>
        <v>#N/A</v>
      </c>
      <c r="E56" s="34"/>
      <c r="F56" s="58" t="e">
        <f>VLOOKUP($C56,DiveList!$C$3:$H$71,IF($E56="S",5,IF($E56="P", 4, IF($E56="T", 3,IF($E56="F",6,5)))), FALSE)</f>
        <v>#N/A</v>
      </c>
      <c r="G56" s="35"/>
      <c r="H56" s="36"/>
      <c r="I56" s="36"/>
      <c r="J56" s="36"/>
      <c r="K56" s="36"/>
      <c r="L56" s="59" t="str">
        <f t="shared" si="11"/>
        <v/>
      </c>
      <c r="M56" s="59" t="str">
        <f>IF(ISNUMBER(L56),L56*F56,"")</f>
        <v/>
      </c>
      <c r="N56" s="60" t="str">
        <f>IF(AND(ISNUMBER(N55), ISNUMBER(M56)),N55+M56,"")</f>
        <v/>
      </c>
    </row>
    <row r="57" spans="2:14" ht="14.25" thickTop="1" thickBot="1" x14ac:dyDescent="0.25">
      <c r="B57" s="61"/>
      <c r="C57" s="62"/>
      <c r="D57" s="62"/>
      <c r="E57" s="62"/>
      <c r="F57" s="63"/>
      <c r="G57" s="46"/>
      <c r="H57" s="40"/>
      <c r="I57" s="40"/>
      <c r="J57" s="40"/>
      <c r="K57" s="40"/>
      <c r="L57" s="40"/>
      <c r="M57" s="64" t="s">
        <v>30</v>
      </c>
      <c r="N57" s="74" t="str">
        <f>IF(ISNUMBER(N56),N56,N55)</f>
        <v/>
      </c>
    </row>
    <row r="58" spans="2:14" ht="13.5" thickTop="1" x14ac:dyDescent="0.2">
      <c r="B58" s="1"/>
      <c r="C58" s="5"/>
      <c r="D58" s="5"/>
      <c r="E58" s="5"/>
      <c r="F58" s="6"/>
      <c r="G58" s="2"/>
    </row>
    <row r="59" spans="2:14" ht="13.5" thickBot="1" x14ac:dyDescent="0.25"/>
    <row r="60" spans="2:14" x14ac:dyDescent="0.2">
      <c r="B60" s="42" t="s">
        <v>13</v>
      </c>
      <c r="C60" s="88"/>
      <c r="D60" s="43" t="s">
        <v>16</v>
      </c>
      <c r="E60" s="9" t="s">
        <v>110</v>
      </c>
      <c r="F60" s="44"/>
      <c r="G60" s="44"/>
      <c r="H60" s="44"/>
      <c r="I60" s="44"/>
      <c r="J60" s="44"/>
      <c r="K60" s="44"/>
      <c r="L60" s="44"/>
      <c r="M60" s="65" t="s">
        <v>128</v>
      </c>
      <c r="N60" s="90"/>
    </row>
    <row r="61" spans="2:14" ht="13.5" thickBot="1" x14ac:dyDescent="0.25">
      <c r="B61" s="71" t="s">
        <v>14</v>
      </c>
      <c r="C61" s="89"/>
      <c r="D61" s="43" t="s">
        <v>17</v>
      </c>
      <c r="E61" s="9" t="s">
        <v>127</v>
      </c>
      <c r="F61" s="44"/>
      <c r="G61" s="44"/>
      <c r="H61" s="44"/>
      <c r="I61" s="44"/>
      <c r="J61" s="44"/>
      <c r="K61" s="44"/>
      <c r="L61" s="44"/>
      <c r="M61" s="72" t="s">
        <v>129</v>
      </c>
      <c r="N61" s="91"/>
    </row>
    <row r="62" spans="2:14" x14ac:dyDescent="0.2">
      <c r="B62" s="45"/>
      <c r="C62" s="46"/>
      <c r="D62" s="46"/>
      <c r="E62" s="46"/>
      <c r="F62" s="46"/>
      <c r="G62" s="46"/>
      <c r="H62" s="40"/>
      <c r="I62" s="40"/>
      <c r="J62" s="40"/>
      <c r="K62" s="40"/>
      <c r="L62" s="40"/>
      <c r="M62" s="40"/>
      <c r="N62" s="40"/>
    </row>
    <row r="63" spans="2:14" x14ac:dyDescent="0.2">
      <c r="B63" s="47"/>
      <c r="C63" s="48" t="s">
        <v>3</v>
      </c>
      <c r="D63" s="49" t="s">
        <v>4</v>
      </c>
      <c r="E63" s="49" t="s">
        <v>5</v>
      </c>
      <c r="F63" s="49" t="s">
        <v>6</v>
      </c>
      <c r="G63" s="49">
        <v>1</v>
      </c>
      <c r="H63" s="50">
        <v>2</v>
      </c>
      <c r="I63" s="50">
        <v>3</v>
      </c>
      <c r="J63" s="50">
        <v>4</v>
      </c>
      <c r="K63" s="50">
        <v>5</v>
      </c>
      <c r="L63" s="51" t="s">
        <v>7</v>
      </c>
      <c r="M63" s="51" t="s">
        <v>8</v>
      </c>
      <c r="N63" s="51" t="s">
        <v>126</v>
      </c>
    </row>
    <row r="64" spans="2:14" x14ac:dyDescent="0.2">
      <c r="B64" s="52" t="s">
        <v>9</v>
      </c>
      <c r="C64" s="30">
        <v>101</v>
      </c>
      <c r="D64" s="27" t="s">
        <v>22</v>
      </c>
      <c r="E64" s="28"/>
      <c r="F64" s="24">
        <v>1.9</v>
      </c>
      <c r="G64" s="31"/>
      <c r="H64" s="32"/>
      <c r="I64" s="32"/>
      <c r="J64" s="32"/>
      <c r="K64" s="32"/>
      <c r="L64" s="53" t="str">
        <f>IF(COUNT(G64:K64)=0,"", IF(COUNT(G64:K64)=2,SUM(G64:K64)*1.5, IF(COUNT(G64:K64)=3,SUM(G64:K64), IF(COUNT(G64:K64)=5,SUM(G64:K64)-MIN(G64:K64)-MAX(G64:K64), ))))</f>
        <v/>
      </c>
      <c r="M64" s="51" t="str">
        <f t="shared" ref="M64:M65" si="13">IF(ISNUMBER(L64),L64*F64,"")</f>
        <v/>
      </c>
      <c r="N64" s="54" t="str">
        <f>M64</f>
        <v/>
      </c>
    </row>
    <row r="65" spans="2:14" x14ac:dyDescent="0.2">
      <c r="B65" s="55" t="s">
        <v>10</v>
      </c>
      <c r="C65" s="25"/>
      <c r="D65" s="23" t="e">
        <f>VLOOKUP($C65,DiveList!$C$3:$D$71,2,FALSE)</f>
        <v>#N/A</v>
      </c>
      <c r="E65" s="26"/>
      <c r="F65" s="24" t="e">
        <f>VLOOKUP($C65,DiveList!$C$3:$H$71,IF($E65="S",5,IF($E65="P", 4, IF($E65="T", 3,IF($E65="F",6,5)))), FALSE)</f>
        <v>#N/A</v>
      </c>
      <c r="G65" s="31"/>
      <c r="H65" s="32"/>
      <c r="I65" s="32"/>
      <c r="J65" s="33"/>
      <c r="K65" s="33"/>
      <c r="L65" s="53" t="str">
        <f t="shared" ref="L65:L70" si="14">IF(COUNT(G65:K65)=0,"", IF(COUNT(G65:K65)=2,SUM(G65:K65)*1.5, IF(COUNT(G65:K65)=3,SUM(G65:K65), IF(COUNT(G65:K65)=5,SUM(G65:K65)-MIN(G65:K65)-MAX(G65:K65), ))))</f>
        <v/>
      </c>
      <c r="M65" s="51" t="str">
        <f t="shared" si="13"/>
        <v/>
      </c>
      <c r="N65" s="54" t="str">
        <f>IF(AND(ISNUMBER(N64), ISNUMBER(M65)),N64+M65,"")</f>
        <v/>
      </c>
    </row>
    <row r="66" spans="2:14" x14ac:dyDescent="0.2">
      <c r="B66" s="55" t="s">
        <v>11</v>
      </c>
      <c r="C66" s="25"/>
      <c r="D66" s="23" t="e">
        <f>VLOOKUP($C66,DiveList!$C$3:$D$71,2,FALSE)</f>
        <v>#N/A</v>
      </c>
      <c r="E66" s="26"/>
      <c r="F66" s="24" t="e">
        <f>VLOOKUP($C66,DiveList!$C$3:$H$71,IF($E66="S",5,IF($E66="P", 4, IF($E66="T", 3,IF($E66="F",6,5)))), FALSE)</f>
        <v>#N/A</v>
      </c>
      <c r="G66" s="31"/>
      <c r="H66" s="32"/>
      <c r="I66" s="32"/>
      <c r="J66" s="33"/>
      <c r="K66" s="33"/>
      <c r="L66" s="53" t="str">
        <f t="shared" si="14"/>
        <v/>
      </c>
      <c r="M66" s="51" t="str">
        <f>IF(ISNUMBER(L66),L66*F66,"")</f>
        <v/>
      </c>
      <c r="N66" s="54" t="str">
        <f>IF(AND(ISNUMBER(N65), ISNUMBER(M66)),N65+M66,"")</f>
        <v/>
      </c>
    </row>
    <row r="67" spans="2:14" x14ac:dyDescent="0.2">
      <c r="B67" s="80" t="s">
        <v>19</v>
      </c>
      <c r="C67" s="25"/>
      <c r="D67" s="23" t="e">
        <f>VLOOKUP($C67,DiveList!$C$3:$D$71,2,FALSE)</f>
        <v>#N/A</v>
      </c>
      <c r="E67" s="26"/>
      <c r="F67" s="24" t="e">
        <f>VLOOKUP($C67,DiveList!$C$3:$H$71,IF($E67="S",5,IF($E67="P", 4, IF($E67="T", 3,IF($E67="F",6,5)))), FALSE)</f>
        <v>#N/A</v>
      </c>
      <c r="G67" s="31"/>
      <c r="H67" s="32"/>
      <c r="I67" s="32"/>
      <c r="J67" s="33"/>
      <c r="K67" s="33"/>
      <c r="L67" s="53" t="str">
        <f t="shared" si="14"/>
        <v/>
      </c>
      <c r="M67" s="51" t="str">
        <f>IF(ISNUMBER(L67),L67*F67,"")</f>
        <v/>
      </c>
      <c r="N67" s="54" t="str">
        <f>IF(AND(ISNUMBER(N66), ISNUMBER(M67)),N66+M67,"")</f>
        <v/>
      </c>
    </row>
    <row r="68" spans="2:14" x14ac:dyDescent="0.2">
      <c r="B68" s="80" t="s">
        <v>159</v>
      </c>
      <c r="C68" s="25"/>
      <c r="D68" s="23" t="e">
        <f>VLOOKUP($C68,DiveList!$C$3:$D$71,2,FALSE)</f>
        <v>#N/A</v>
      </c>
      <c r="E68" s="26"/>
      <c r="F68" s="24" t="e">
        <f>VLOOKUP($C68,DiveList!$C$3:$H$71,IF($E68="S",5,IF($E68="P", 4, IF($E68="T", 3,IF($E68="F",6,5)))), FALSE)</f>
        <v>#N/A</v>
      </c>
      <c r="G68" s="31"/>
      <c r="H68" s="32"/>
      <c r="I68" s="32"/>
      <c r="J68" s="33"/>
      <c r="K68" s="33"/>
      <c r="L68" s="53" t="str">
        <f t="shared" si="14"/>
        <v/>
      </c>
      <c r="M68" s="51" t="str">
        <f>IF(ISNUMBER(L68),L68*F68,"")</f>
        <v/>
      </c>
      <c r="N68" s="54" t="str">
        <f t="shared" ref="N68:N69" si="15">IF(AND(ISNUMBER(N67), ISNUMBER(M68)),N67+M68,"")</f>
        <v/>
      </c>
    </row>
    <row r="69" spans="2:14" ht="13.5" thickBot="1" x14ac:dyDescent="0.25">
      <c r="B69" s="80" t="s">
        <v>159</v>
      </c>
      <c r="C69" s="25"/>
      <c r="D69" s="23" t="e">
        <f>VLOOKUP($C69,DiveList!$C$3:$D$71,2,FALSE)</f>
        <v>#N/A</v>
      </c>
      <c r="E69" s="26"/>
      <c r="F69" s="24" t="e">
        <f>VLOOKUP($C69,DiveList!$C$3:$H$71,IF($E69="S",5,IF($E69="P", 4, IF($E69="T", 3,IF($E69="F",6,5)))), FALSE)</f>
        <v>#N/A</v>
      </c>
      <c r="G69" s="31"/>
      <c r="H69" s="32"/>
      <c r="I69" s="32"/>
      <c r="J69" s="33"/>
      <c r="K69" s="33"/>
      <c r="L69" s="53" t="str">
        <f t="shared" si="14"/>
        <v/>
      </c>
      <c r="M69" s="51" t="str">
        <f>IF(ISNUMBER(L69),L69*F69,"")</f>
        <v/>
      </c>
      <c r="N69" s="54" t="str">
        <f t="shared" si="15"/>
        <v/>
      </c>
    </row>
    <row r="70" spans="2:14" ht="14.25" thickTop="1" thickBot="1" x14ac:dyDescent="0.25">
      <c r="B70" s="56" t="s">
        <v>12</v>
      </c>
      <c r="C70" s="29"/>
      <c r="D70" s="57" t="e">
        <f>VLOOKUP($C70,DiveList!$C$3:$D$71,2,FALSE)</f>
        <v>#N/A</v>
      </c>
      <c r="E70" s="34"/>
      <c r="F70" s="58" t="e">
        <f>VLOOKUP($C70,DiveList!$C$3:$H$71,IF($E70="S",5,IF($E70="P", 4, IF($E70="T", 3,IF($E70="F",6,5)))), FALSE)</f>
        <v>#N/A</v>
      </c>
      <c r="G70" s="35"/>
      <c r="H70" s="36"/>
      <c r="I70" s="36"/>
      <c r="J70" s="36"/>
      <c r="K70" s="36"/>
      <c r="L70" s="59" t="str">
        <f t="shared" si="14"/>
        <v/>
      </c>
      <c r="M70" s="59" t="str">
        <f>IF(ISNUMBER(L70),L70*F70,"")</f>
        <v/>
      </c>
      <c r="N70" s="60" t="str">
        <f>IF(AND(ISNUMBER(N69), ISNUMBER(M70)),N69+M70,"")</f>
        <v/>
      </c>
    </row>
    <row r="71" spans="2:14" ht="14.25" thickTop="1" thickBot="1" x14ac:dyDescent="0.25">
      <c r="B71" s="61"/>
      <c r="C71" s="62"/>
      <c r="D71" s="62"/>
      <c r="E71" s="62"/>
      <c r="F71" s="63"/>
      <c r="G71" s="46"/>
      <c r="H71" s="40"/>
      <c r="I71" s="40"/>
      <c r="J71" s="40"/>
      <c r="K71" s="40"/>
      <c r="L71" s="40"/>
      <c r="M71" s="64" t="s">
        <v>30</v>
      </c>
      <c r="N71" s="74" t="str">
        <f>IF(ISNUMBER(N70),N70,N69)</f>
        <v/>
      </c>
    </row>
    <row r="72" spans="2:14" ht="13.5" thickTop="1" x14ac:dyDescent="0.2">
      <c r="B72" s="1"/>
      <c r="C72" s="5"/>
      <c r="D72" s="5"/>
      <c r="E72" s="5"/>
      <c r="F72" s="6"/>
      <c r="G72" s="2"/>
    </row>
    <row r="73" spans="2:14" ht="13.5" thickBot="1" x14ac:dyDescent="0.25"/>
    <row r="74" spans="2:14" x14ac:dyDescent="0.2">
      <c r="B74" s="42" t="s">
        <v>13</v>
      </c>
      <c r="C74" s="88"/>
      <c r="D74" s="43" t="s">
        <v>16</v>
      </c>
      <c r="E74" s="9" t="s">
        <v>110</v>
      </c>
      <c r="F74" s="44"/>
      <c r="G74" s="44"/>
      <c r="H74" s="44"/>
      <c r="I74" s="44"/>
      <c r="J74" s="44"/>
      <c r="K74" s="44"/>
      <c r="L74" s="44"/>
      <c r="M74" s="65" t="s">
        <v>128</v>
      </c>
      <c r="N74" s="90"/>
    </row>
    <row r="75" spans="2:14" ht="13.5" thickBot="1" x14ac:dyDescent="0.25">
      <c r="B75" s="71" t="s">
        <v>14</v>
      </c>
      <c r="C75" s="89"/>
      <c r="D75" s="43" t="s">
        <v>17</v>
      </c>
      <c r="E75" s="9" t="s">
        <v>127</v>
      </c>
      <c r="F75" s="44"/>
      <c r="G75" s="44"/>
      <c r="H75" s="44"/>
      <c r="I75" s="44"/>
      <c r="J75" s="44"/>
      <c r="K75" s="44"/>
      <c r="L75" s="44"/>
      <c r="M75" s="72" t="s">
        <v>129</v>
      </c>
      <c r="N75" s="91"/>
    </row>
    <row r="76" spans="2:14" x14ac:dyDescent="0.2">
      <c r="B76" s="45"/>
      <c r="C76" s="46"/>
      <c r="D76" s="46"/>
      <c r="E76" s="46"/>
      <c r="F76" s="46"/>
      <c r="G76" s="46"/>
      <c r="H76" s="40"/>
      <c r="I76" s="40"/>
      <c r="J76" s="40"/>
      <c r="K76" s="40"/>
      <c r="L76" s="40"/>
      <c r="M76" s="40"/>
      <c r="N76" s="40"/>
    </row>
    <row r="77" spans="2:14" x14ac:dyDescent="0.2">
      <c r="B77" s="47"/>
      <c r="C77" s="48" t="s">
        <v>3</v>
      </c>
      <c r="D77" s="49" t="s">
        <v>4</v>
      </c>
      <c r="E77" s="49" t="s">
        <v>5</v>
      </c>
      <c r="F77" s="49" t="s">
        <v>6</v>
      </c>
      <c r="G77" s="49">
        <v>1</v>
      </c>
      <c r="H77" s="50">
        <v>2</v>
      </c>
      <c r="I77" s="50">
        <v>3</v>
      </c>
      <c r="J77" s="50">
        <v>4</v>
      </c>
      <c r="K77" s="50">
        <v>5</v>
      </c>
      <c r="L77" s="51" t="s">
        <v>7</v>
      </c>
      <c r="M77" s="51" t="s">
        <v>8</v>
      </c>
      <c r="N77" s="51" t="s">
        <v>126</v>
      </c>
    </row>
    <row r="78" spans="2:14" x14ac:dyDescent="0.2">
      <c r="B78" s="52" t="s">
        <v>9</v>
      </c>
      <c r="C78" s="30">
        <v>101</v>
      </c>
      <c r="D78" s="27" t="s">
        <v>22</v>
      </c>
      <c r="E78" s="28"/>
      <c r="F78" s="24">
        <v>1.9</v>
      </c>
      <c r="G78" s="31"/>
      <c r="H78" s="32"/>
      <c r="I78" s="32"/>
      <c r="J78" s="32"/>
      <c r="K78" s="32"/>
      <c r="L78" s="53" t="str">
        <f>IF(COUNT(G78:K78)=0,"", IF(COUNT(G78:K78)=2,SUM(G78:K78)*1.5, IF(COUNT(G78:K78)=3,SUM(G78:K78), IF(COUNT(G78:K78)=5,SUM(G78:K78)-MIN(G78:K78)-MAX(G78:K78), ))))</f>
        <v/>
      </c>
      <c r="M78" s="51" t="str">
        <f t="shared" ref="M78:M79" si="16">IF(ISNUMBER(L78),L78*F78,"")</f>
        <v/>
      </c>
      <c r="N78" s="54" t="str">
        <f>M78</f>
        <v/>
      </c>
    </row>
    <row r="79" spans="2:14" x14ac:dyDescent="0.2">
      <c r="B79" s="55" t="s">
        <v>10</v>
      </c>
      <c r="C79" s="25"/>
      <c r="D79" s="23" t="e">
        <f>VLOOKUP($C79,DiveList!$C$3:$D$71,2,FALSE)</f>
        <v>#N/A</v>
      </c>
      <c r="E79" s="26"/>
      <c r="F79" s="24" t="e">
        <f>VLOOKUP($C79,DiveList!$C$3:$H$71,IF($E79="S",5,IF($E79="P", 4, IF($E79="T", 3,IF($E79="F",6,5)))), FALSE)</f>
        <v>#N/A</v>
      </c>
      <c r="G79" s="31"/>
      <c r="H79" s="32"/>
      <c r="I79" s="32"/>
      <c r="J79" s="33"/>
      <c r="K79" s="33"/>
      <c r="L79" s="53" t="str">
        <f t="shared" ref="L79:L84" si="17">IF(COUNT(G79:K79)=0,"", IF(COUNT(G79:K79)=2,SUM(G79:K79)*1.5, IF(COUNT(G79:K79)=3,SUM(G79:K79), IF(COUNT(G79:K79)=5,SUM(G79:K79)-MIN(G79:K79)-MAX(G79:K79), ))))</f>
        <v/>
      </c>
      <c r="M79" s="51" t="str">
        <f t="shared" si="16"/>
        <v/>
      </c>
      <c r="N79" s="54" t="str">
        <f>IF(AND(ISNUMBER(N78), ISNUMBER(M79)),N78+M79,"")</f>
        <v/>
      </c>
    </row>
    <row r="80" spans="2:14" x14ac:dyDescent="0.2">
      <c r="B80" s="55" t="s">
        <v>11</v>
      </c>
      <c r="C80" s="25"/>
      <c r="D80" s="23" t="e">
        <f>VLOOKUP($C80,DiveList!$C$3:$D$71,2,FALSE)</f>
        <v>#N/A</v>
      </c>
      <c r="E80" s="26"/>
      <c r="F80" s="24" t="e">
        <f>VLOOKUP($C80,DiveList!$C$3:$H$71,IF($E80="S",5,IF($E80="P", 4, IF($E80="T", 3,IF($E80="F",6,5)))), FALSE)</f>
        <v>#N/A</v>
      </c>
      <c r="G80" s="31"/>
      <c r="H80" s="32"/>
      <c r="I80" s="32"/>
      <c r="J80" s="33"/>
      <c r="K80" s="33"/>
      <c r="L80" s="53" t="str">
        <f t="shared" si="17"/>
        <v/>
      </c>
      <c r="M80" s="51" t="str">
        <f>IF(ISNUMBER(L80),L80*F80,"")</f>
        <v/>
      </c>
      <c r="N80" s="54" t="str">
        <f>IF(AND(ISNUMBER(N79), ISNUMBER(M80)),N79+M80,"")</f>
        <v/>
      </c>
    </row>
    <row r="81" spans="2:14" x14ac:dyDescent="0.2">
      <c r="B81" s="80" t="s">
        <v>19</v>
      </c>
      <c r="C81" s="25"/>
      <c r="D81" s="23" t="e">
        <f>VLOOKUP($C81,DiveList!$C$3:$D$71,2,FALSE)</f>
        <v>#N/A</v>
      </c>
      <c r="E81" s="26"/>
      <c r="F81" s="24" t="e">
        <f>VLOOKUP($C81,DiveList!$C$3:$H$71,IF($E81="S",5,IF($E81="P", 4, IF($E81="T", 3,IF($E81="F",6,5)))), FALSE)</f>
        <v>#N/A</v>
      </c>
      <c r="G81" s="31"/>
      <c r="H81" s="32"/>
      <c r="I81" s="32"/>
      <c r="J81" s="33"/>
      <c r="K81" s="33"/>
      <c r="L81" s="53" t="str">
        <f t="shared" si="17"/>
        <v/>
      </c>
      <c r="M81" s="51" t="str">
        <f>IF(ISNUMBER(L81),L81*F81,"")</f>
        <v/>
      </c>
      <c r="N81" s="54" t="str">
        <f>IF(AND(ISNUMBER(N80), ISNUMBER(M81)),N80+M81,"")</f>
        <v/>
      </c>
    </row>
    <row r="82" spans="2:14" x14ac:dyDescent="0.2">
      <c r="B82" s="80" t="s">
        <v>159</v>
      </c>
      <c r="C82" s="25"/>
      <c r="D82" s="23" t="e">
        <f>VLOOKUP($C82,DiveList!$C$3:$D$71,2,FALSE)</f>
        <v>#N/A</v>
      </c>
      <c r="E82" s="26"/>
      <c r="F82" s="24" t="e">
        <f>VLOOKUP($C82,DiveList!$C$3:$H$71,IF($E82="S",5,IF($E82="P", 4, IF($E82="T", 3,IF($E82="F",6,5)))), FALSE)</f>
        <v>#N/A</v>
      </c>
      <c r="G82" s="31"/>
      <c r="H82" s="32"/>
      <c r="I82" s="32"/>
      <c r="J82" s="33"/>
      <c r="K82" s="33"/>
      <c r="L82" s="53" t="str">
        <f t="shared" si="17"/>
        <v/>
      </c>
      <c r="M82" s="51" t="str">
        <f>IF(ISNUMBER(L82),L82*F82,"")</f>
        <v/>
      </c>
      <c r="N82" s="54" t="str">
        <f t="shared" ref="N82:N83" si="18">IF(AND(ISNUMBER(N81), ISNUMBER(M82)),N81+M82,"")</f>
        <v/>
      </c>
    </row>
    <row r="83" spans="2:14" ht="13.5" thickBot="1" x14ac:dyDescent="0.25">
      <c r="B83" s="80" t="s">
        <v>159</v>
      </c>
      <c r="C83" s="25"/>
      <c r="D83" s="23" t="e">
        <f>VLOOKUP($C83,DiveList!$C$3:$D$71,2,FALSE)</f>
        <v>#N/A</v>
      </c>
      <c r="E83" s="26"/>
      <c r="F83" s="24" t="e">
        <f>VLOOKUP($C83,DiveList!$C$3:$H$71,IF($E83="S",5,IF($E83="P", 4, IF($E83="T", 3,IF($E83="F",6,5)))), FALSE)</f>
        <v>#N/A</v>
      </c>
      <c r="G83" s="31"/>
      <c r="H83" s="32"/>
      <c r="I83" s="32"/>
      <c r="J83" s="33"/>
      <c r="K83" s="33"/>
      <c r="L83" s="53" t="str">
        <f t="shared" si="17"/>
        <v/>
      </c>
      <c r="M83" s="51" t="str">
        <f>IF(ISNUMBER(L83),L83*F83,"")</f>
        <v/>
      </c>
      <c r="N83" s="54" t="str">
        <f t="shared" si="18"/>
        <v/>
      </c>
    </row>
    <row r="84" spans="2:14" ht="14.25" thickTop="1" thickBot="1" x14ac:dyDescent="0.25">
      <c r="B84" s="56" t="s">
        <v>12</v>
      </c>
      <c r="C84" s="29"/>
      <c r="D84" s="57" t="e">
        <f>VLOOKUP($C84,DiveList!$C$3:$D$71,2,FALSE)</f>
        <v>#N/A</v>
      </c>
      <c r="E84" s="34"/>
      <c r="F84" s="58" t="e">
        <f>VLOOKUP($C84,DiveList!$C$3:$H$71,IF($E84="S",5,IF($E84="P", 4, IF($E84="T", 3,IF($E84="F",6,5)))), FALSE)</f>
        <v>#N/A</v>
      </c>
      <c r="G84" s="35"/>
      <c r="H84" s="36"/>
      <c r="I84" s="36"/>
      <c r="J84" s="36"/>
      <c r="K84" s="36"/>
      <c r="L84" s="59" t="str">
        <f t="shared" si="17"/>
        <v/>
      </c>
      <c r="M84" s="59" t="str">
        <f>IF(ISNUMBER(L84),L84*F84,"")</f>
        <v/>
      </c>
      <c r="N84" s="60" t="str">
        <f>IF(AND(ISNUMBER(N83), ISNUMBER(M84)),N83+M84,"")</f>
        <v/>
      </c>
    </row>
    <row r="85" spans="2:14" ht="14.25" thickTop="1" thickBot="1" x14ac:dyDescent="0.25">
      <c r="B85" s="61"/>
      <c r="C85" s="62"/>
      <c r="D85" s="62"/>
      <c r="E85" s="62"/>
      <c r="F85" s="63"/>
      <c r="G85" s="46"/>
      <c r="H85" s="40"/>
      <c r="I85" s="40"/>
      <c r="J85" s="40"/>
      <c r="K85" s="40"/>
      <c r="L85" s="40"/>
      <c r="M85" s="64" t="s">
        <v>30</v>
      </c>
      <c r="N85" s="74" t="str">
        <f>IF(ISNUMBER(N84),N84,N83)</f>
        <v/>
      </c>
    </row>
    <row r="86" spans="2:14" ht="13.5" thickTop="1" x14ac:dyDescent="0.2">
      <c r="B86" s="1"/>
      <c r="C86" s="5"/>
      <c r="D86" s="5"/>
      <c r="E86" s="5"/>
      <c r="F86" s="6"/>
      <c r="G86" s="2"/>
    </row>
    <row r="87" spans="2:14" ht="13.5" thickBot="1" x14ac:dyDescent="0.25"/>
    <row r="88" spans="2:14" x14ac:dyDescent="0.2">
      <c r="B88" s="42" t="s">
        <v>13</v>
      </c>
      <c r="C88" s="88"/>
      <c r="D88" s="43" t="s">
        <v>16</v>
      </c>
      <c r="E88" s="9" t="s">
        <v>110</v>
      </c>
      <c r="F88" s="44"/>
      <c r="G88" s="44"/>
      <c r="H88" s="44"/>
      <c r="I88" s="44"/>
      <c r="J88" s="44"/>
      <c r="K88" s="44"/>
      <c r="L88" s="44"/>
      <c r="M88" s="65" t="s">
        <v>128</v>
      </c>
      <c r="N88" s="90"/>
    </row>
    <row r="89" spans="2:14" ht="13.5" thickBot="1" x14ac:dyDescent="0.25">
      <c r="B89" s="71" t="s">
        <v>14</v>
      </c>
      <c r="C89" s="89"/>
      <c r="D89" s="43" t="s">
        <v>17</v>
      </c>
      <c r="E89" s="9" t="s">
        <v>127</v>
      </c>
      <c r="F89" s="44"/>
      <c r="G89" s="44"/>
      <c r="H89" s="44"/>
      <c r="I89" s="44"/>
      <c r="J89" s="44"/>
      <c r="K89" s="44"/>
      <c r="L89" s="44"/>
      <c r="M89" s="72" t="s">
        <v>129</v>
      </c>
      <c r="N89" s="91"/>
    </row>
    <row r="90" spans="2:14" x14ac:dyDescent="0.2">
      <c r="B90" s="45"/>
      <c r="C90" s="46"/>
      <c r="D90" s="46"/>
      <c r="E90" s="46"/>
      <c r="F90" s="46"/>
      <c r="G90" s="46"/>
      <c r="H90" s="40"/>
      <c r="I90" s="40"/>
      <c r="J90" s="40"/>
      <c r="K90" s="40"/>
      <c r="L90" s="40"/>
      <c r="M90" s="40"/>
      <c r="N90" s="40"/>
    </row>
    <row r="91" spans="2:14" x14ac:dyDescent="0.2">
      <c r="B91" s="47"/>
      <c r="C91" s="48" t="s">
        <v>3</v>
      </c>
      <c r="D91" s="49" t="s">
        <v>4</v>
      </c>
      <c r="E91" s="49" t="s">
        <v>5</v>
      </c>
      <c r="F91" s="49" t="s">
        <v>6</v>
      </c>
      <c r="G91" s="49">
        <v>1</v>
      </c>
      <c r="H91" s="50">
        <v>2</v>
      </c>
      <c r="I91" s="50">
        <v>3</v>
      </c>
      <c r="J91" s="50">
        <v>4</v>
      </c>
      <c r="K91" s="50">
        <v>5</v>
      </c>
      <c r="L91" s="51" t="s">
        <v>7</v>
      </c>
      <c r="M91" s="51" t="s">
        <v>8</v>
      </c>
      <c r="N91" s="51" t="s">
        <v>126</v>
      </c>
    </row>
    <row r="92" spans="2:14" x14ac:dyDescent="0.2">
      <c r="B92" s="52" t="s">
        <v>9</v>
      </c>
      <c r="C92" s="30">
        <v>101</v>
      </c>
      <c r="D92" s="27" t="s">
        <v>22</v>
      </c>
      <c r="E92" s="28"/>
      <c r="F92" s="24">
        <v>1.9</v>
      </c>
      <c r="G92" s="31"/>
      <c r="H92" s="32"/>
      <c r="I92" s="32"/>
      <c r="J92" s="32"/>
      <c r="K92" s="32"/>
      <c r="L92" s="53" t="str">
        <f>IF(COUNT(G92:K92)=0,"", IF(COUNT(G92:K92)=2,SUM(G92:K92)*1.5, IF(COUNT(G92:K92)=3,SUM(G92:K92), IF(COUNT(G92:K92)=5,SUM(G92:K92)-MIN(G92:K92)-MAX(G92:K92), ))))</f>
        <v/>
      </c>
      <c r="M92" s="51" t="str">
        <f t="shared" ref="M92:M93" si="19">IF(ISNUMBER(L92),L92*F92,"")</f>
        <v/>
      </c>
      <c r="N92" s="54" t="str">
        <f>M92</f>
        <v/>
      </c>
    </row>
    <row r="93" spans="2:14" x14ac:dyDescent="0.2">
      <c r="B93" s="55" t="s">
        <v>10</v>
      </c>
      <c r="C93" s="25"/>
      <c r="D93" s="23" t="e">
        <f>VLOOKUP($C93,DiveList!$C$3:$D$71,2,FALSE)</f>
        <v>#N/A</v>
      </c>
      <c r="E93" s="26"/>
      <c r="F93" s="24" t="e">
        <f>VLOOKUP($C93,DiveList!$C$3:$H$71,IF($E93="S",5,IF($E93="P", 4, IF($E93="T", 3,IF($E93="F",6,5)))), FALSE)</f>
        <v>#N/A</v>
      </c>
      <c r="G93" s="31"/>
      <c r="H93" s="32"/>
      <c r="I93" s="32"/>
      <c r="J93" s="33"/>
      <c r="K93" s="33"/>
      <c r="L93" s="53" t="str">
        <f t="shared" ref="L93:L98" si="20">IF(COUNT(G93:K93)=0,"", IF(COUNT(G93:K93)=2,SUM(G93:K93)*1.5, IF(COUNT(G93:K93)=3,SUM(G93:K93), IF(COUNT(G93:K93)=5,SUM(G93:K93)-MIN(G93:K93)-MAX(G93:K93), ))))</f>
        <v/>
      </c>
      <c r="M93" s="51" t="str">
        <f t="shared" si="19"/>
        <v/>
      </c>
      <c r="N93" s="54" t="str">
        <f>IF(AND(ISNUMBER(N92), ISNUMBER(M93)),N92+M93,"")</f>
        <v/>
      </c>
    </row>
    <row r="94" spans="2:14" x14ac:dyDescent="0.2">
      <c r="B94" s="55" t="s">
        <v>11</v>
      </c>
      <c r="C94" s="25"/>
      <c r="D94" s="23" t="e">
        <f>VLOOKUP($C94,DiveList!$C$3:$D$71,2,FALSE)</f>
        <v>#N/A</v>
      </c>
      <c r="E94" s="26"/>
      <c r="F94" s="24" t="e">
        <f>VLOOKUP($C94,DiveList!$C$3:$H$71,IF($E94="S",5,IF($E94="P", 4, IF($E94="T", 3,IF($E94="F",6,5)))), FALSE)</f>
        <v>#N/A</v>
      </c>
      <c r="G94" s="31"/>
      <c r="H94" s="32"/>
      <c r="I94" s="32"/>
      <c r="J94" s="33"/>
      <c r="K94" s="33"/>
      <c r="L94" s="53" t="str">
        <f t="shared" si="20"/>
        <v/>
      </c>
      <c r="M94" s="51" t="str">
        <f>IF(ISNUMBER(L94),L94*F94,"")</f>
        <v/>
      </c>
      <c r="N94" s="54" t="str">
        <f>IF(AND(ISNUMBER(N93), ISNUMBER(M94)),N93+M94,"")</f>
        <v/>
      </c>
    </row>
    <row r="95" spans="2:14" x14ac:dyDescent="0.2">
      <c r="B95" s="80" t="s">
        <v>19</v>
      </c>
      <c r="C95" s="25"/>
      <c r="D95" s="23" t="e">
        <f>VLOOKUP($C95,DiveList!$C$3:$D$71,2,FALSE)</f>
        <v>#N/A</v>
      </c>
      <c r="E95" s="26"/>
      <c r="F95" s="24" t="e">
        <f>VLOOKUP($C95,DiveList!$C$3:$H$71,IF($E95="S",5,IF($E95="P", 4, IF($E95="T", 3,IF($E95="F",6,5)))), FALSE)</f>
        <v>#N/A</v>
      </c>
      <c r="G95" s="31"/>
      <c r="H95" s="32"/>
      <c r="I95" s="32"/>
      <c r="J95" s="33"/>
      <c r="K95" s="33"/>
      <c r="L95" s="53" t="str">
        <f t="shared" si="20"/>
        <v/>
      </c>
      <c r="M95" s="51" t="str">
        <f>IF(ISNUMBER(L95),L95*F95,"")</f>
        <v/>
      </c>
      <c r="N95" s="54" t="str">
        <f>IF(AND(ISNUMBER(N94), ISNUMBER(M95)),N94+M95,"")</f>
        <v/>
      </c>
    </row>
    <row r="96" spans="2:14" x14ac:dyDescent="0.2">
      <c r="B96" s="80" t="s">
        <v>159</v>
      </c>
      <c r="C96" s="25"/>
      <c r="D96" s="23" t="e">
        <f>VLOOKUP($C96,DiveList!$C$3:$D$71,2,FALSE)</f>
        <v>#N/A</v>
      </c>
      <c r="E96" s="26"/>
      <c r="F96" s="24" t="e">
        <f>VLOOKUP($C96,DiveList!$C$3:$H$71,IF($E96="S",5,IF($E96="P", 4, IF($E96="T", 3,IF($E96="F",6,5)))), FALSE)</f>
        <v>#N/A</v>
      </c>
      <c r="G96" s="31"/>
      <c r="H96" s="32"/>
      <c r="I96" s="32"/>
      <c r="J96" s="33"/>
      <c r="K96" s="33"/>
      <c r="L96" s="53" t="str">
        <f t="shared" si="20"/>
        <v/>
      </c>
      <c r="M96" s="51" t="str">
        <f>IF(ISNUMBER(L96),L96*F96,"")</f>
        <v/>
      </c>
      <c r="N96" s="54" t="str">
        <f t="shared" ref="N96:N97" si="21">IF(AND(ISNUMBER(N95), ISNUMBER(M96)),N95+M96,"")</f>
        <v/>
      </c>
    </row>
    <row r="97" spans="2:14" ht="13.5" thickBot="1" x14ac:dyDescent="0.25">
      <c r="B97" s="80" t="s">
        <v>159</v>
      </c>
      <c r="C97" s="25"/>
      <c r="D97" s="23" t="e">
        <f>VLOOKUP($C97,DiveList!$C$3:$D$71,2,FALSE)</f>
        <v>#N/A</v>
      </c>
      <c r="E97" s="26"/>
      <c r="F97" s="24" t="e">
        <f>VLOOKUP($C97,DiveList!$C$3:$H$71,IF($E97="S",5,IF($E97="P", 4, IF($E97="T", 3,IF($E97="F",6,5)))), FALSE)</f>
        <v>#N/A</v>
      </c>
      <c r="G97" s="31"/>
      <c r="H97" s="32"/>
      <c r="I97" s="32"/>
      <c r="J97" s="33"/>
      <c r="K97" s="33"/>
      <c r="L97" s="53" t="str">
        <f t="shared" si="20"/>
        <v/>
      </c>
      <c r="M97" s="51" t="str">
        <f>IF(ISNUMBER(L97),L97*F97,"")</f>
        <v/>
      </c>
      <c r="N97" s="54" t="str">
        <f t="shared" si="21"/>
        <v/>
      </c>
    </row>
    <row r="98" spans="2:14" ht="14.25" thickTop="1" thickBot="1" x14ac:dyDescent="0.25">
      <c r="B98" s="56" t="s">
        <v>12</v>
      </c>
      <c r="C98" s="29"/>
      <c r="D98" s="57" t="e">
        <f>VLOOKUP($C98,DiveList!$C$3:$D$71,2,FALSE)</f>
        <v>#N/A</v>
      </c>
      <c r="E98" s="34"/>
      <c r="F98" s="58" t="e">
        <f>VLOOKUP($C98,DiveList!$C$3:$H$71,IF($E98="S",5,IF($E98="P", 4, IF($E98="T", 3,IF($E98="F",6,5)))), FALSE)</f>
        <v>#N/A</v>
      </c>
      <c r="G98" s="35"/>
      <c r="H98" s="36"/>
      <c r="I98" s="36"/>
      <c r="J98" s="36"/>
      <c r="K98" s="36"/>
      <c r="L98" s="59" t="str">
        <f t="shared" si="20"/>
        <v/>
      </c>
      <c r="M98" s="59" t="str">
        <f>IF(ISNUMBER(L98),L98*F98,"")</f>
        <v/>
      </c>
      <c r="N98" s="60" t="str">
        <f>IF(AND(ISNUMBER(N97), ISNUMBER(M98)),N97+M98,"")</f>
        <v/>
      </c>
    </row>
    <row r="99" spans="2:14" ht="14.25" thickTop="1" thickBot="1" x14ac:dyDescent="0.25">
      <c r="B99" s="61"/>
      <c r="C99" s="62"/>
      <c r="D99" s="62"/>
      <c r="E99" s="62"/>
      <c r="F99" s="63"/>
      <c r="G99" s="46"/>
      <c r="H99" s="40"/>
      <c r="I99" s="40"/>
      <c r="J99" s="40"/>
      <c r="K99" s="40"/>
      <c r="L99" s="40"/>
      <c r="M99" s="64" t="s">
        <v>30</v>
      </c>
      <c r="N99" s="74" t="str">
        <f>IF(ISNUMBER(N98),N98,N97)</f>
        <v/>
      </c>
    </row>
    <row r="100" spans="2:14" ht="13.5" thickTop="1" x14ac:dyDescent="0.2">
      <c r="B100" s="1"/>
      <c r="C100" s="5"/>
      <c r="D100" s="5"/>
      <c r="E100" s="5"/>
      <c r="F100" s="6"/>
      <c r="G100" s="2"/>
    </row>
    <row r="101" spans="2:14" ht="13.5" thickBot="1" x14ac:dyDescent="0.25"/>
    <row r="102" spans="2:14" x14ac:dyDescent="0.2">
      <c r="B102" s="42" t="s">
        <v>13</v>
      </c>
      <c r="C102" s="88"/>
      <c r="D102" s="43" t="s">
        <v>16</v>
      </c>
      <c r="E102" s="9" t="s">
        <v>110</v>
      </c>
      <c r="F102" s="44"/>
      <c r="G102" s="44"/>
      <c r="H102" s="44"/>
      <c r="I102" s="44"/>
      <c r="J102" s="44"/>
      <c r="K102" s="44"/>
      <c r="L102" s="44"/>
      <c r="M102" s="65" t="s">
        <v>128</v>
      </c>
      <c r="N102" s="90"/>
    </row>
    <row r="103" spans="2:14" ht="13.5" thickBot="1" x14ac:dyDescent="0.25">
      <c r="B103" s="71" t="s">
        <v>14</v>
      </c>
      <c r="C103" s="89"/>
      <c r="D103" s="43" t="s">
        <v>17</v>
      </c>
      <c r="E103" s="9" t="s">
        <v>127</v>
      </c>
      <c r="F103" s="44"/>
      <c r="G103" s="44"/>
      <c r="H103" s="44"/>
      <c r="I103" s="44"/>
      <c r="J103" s="44"/>
      <c r="K103" s="44"/>
      <c r="L103" s="44"/>
      <c r="M103" s="72" t="s">
        <v>129</v>
      </c>
      <c r="N103" s="91"/>
    </row>
    <row r="104" spans="2:14" x14ac:dyDescent="0.2">
      <c r="B104" s="45"/>
      <c r="C104" s="46"/>
      <c r="D104" s="46"/>
      <c r="E104" s="46"/>
      <c r="F104" s="46"/>
      <c r="G104" s="46"/>
      <c r="H104" s="40"/>
      <c r="I104" s="40"/>
      <c r="J104" s="40"/>
      <c r="K104" s="40"/>
      <c r="L104" s="40"/>
      <c r="M104" s="40"/>
      <c r="N104" s="40"/>
    </row>
    <row r="105" spans="2:14" x14ac:dyDescent="0.2">
      <c r="B105" s="47"/>
      <c r="C105" s="48" t="s">
        <v>3</v>
      </c>
      <c r="D105" s="49" t="s">
        <v>4</v>
      </c>
      <c r="E105" s="49" t="s">
        <v>5</v>
      </c>
      <c r="F105" s="49" t="s">
        <v>6</v>
      </c>
      <c r="G105" s="49">
        <v>1</v>
      </c>
      <c r="H105" s="50">
        <v>2</v>
      </c>
      <c r="I105" s="50">
        <v>3</v>
      </c>
      <c r="J105" s="50">
        <v>4</v>
      </c>
      <c r="K105" s="50">
        <v>5</v>
      </c>
      <c r="L105" s="51" t="s">
        <v>7</v>
      </c>
      <c r="M105" s="51" t="s">
        <v>8</v>
      </c>
      <c r="N105" s="51" t="s">
        <v>126</v>
      </c>
    </row>
    <row r="106" spans="2:14" x14ac:dyDescent="0.2">
      <c r="B106" s="52" t="s">
        <v>9</v>
      </c>
      <c r="C106" s="30">
        <v>101</v>
      </c>
      <c r="D106" s="27" t="s">
        <v>22</v>
      </c>
      <c r="E106" s="28"/>
      <c r="F106" s="24">
        <v>1.9</v>
      </c>
      <c r="G106" s="31"/>
      <c r="H106" s="32"/>
      <c r="I106" s="32"/>
      <c r="J106" s="32"/>
      <c r="K106" s="32"/>
      <c r="L106" s="53" t="str">
        <f>IF(COUNT(G106:K106)=0,"", IF(COUNT(G106:K106)=2,SUM(G106:K106)*1.5, IF(COUNT(G106:K106)=3,SUM(G106:K106), IF(COUNT(G106:K106)=5,SUM(G106:K106)-MIN(G106:K106)-MAX(G106:K106), ))))</f>
        <v/>
      </c>
      <c r="M106" s="51" t="str">
        <f t="shared" ref="M106:M107" si="22">IF(ISNUMBER(L106),L106*F106,"")</f>
        <v/>
      </c>
      <c r="N106" s="54" t="str">
        <f>M106</f>
        <v/>
      </c>
    </row>
    <row r="107" spans="2:14" x14ac:dyDescent="0.2">
      <c r="B107" s="55" t="s">
        <v>10</v>
      </c>
      <c r="C107" s="25"/>
      <c r="D107" s="23" t="e">
        <f>VLOOKUP($C107,DiveList!$C$3:$D$71,2,FALSE)</f>
        <v>#N/A</v>
      </c>
      <c r="E107" s="26"/>
      <c r="F107" s="24" t="e">
        <f>VLOOKUP($C107,DiveList!$C$3:$H$71,IF($E107="S",5,IF($E107="P", 4, IF($E107="T", 3,IF($E107="F",6,5)))), FALSE)</f>
        <v>#N/A</v>
      </c>
      <c r="G107" s="31"/>
      <c r="H107" s="32"/>
      <c r="I107" s="32"/>
      <c r="J107" s="33"/>
      <c r="K107" s="33"/>
      <c r="L107" s="53" t="str">
        <f t="shared" ref="L107:L112" si="23">IF(COUNT(G107:K107)=0,"", IF(COUNT(G107:K107)=2,SUM(G107:K107)*1.5, IF(COUNT(G107:K107)=3,SUM(G107:K107), IF(COUNT(G107:K107)=5,SUM(G107:K107)-MIN(G107:K107)-MAX(G107:K107), ))))</f>
        <v/>
      </c>
      <c r="M107" s="51" t="str">
        <f t="shared" si="22"/>
        <v/>
      </c>
      <c r="N107" s="54" t="str">
        <f>IF(AND(ISNUMBER(N106), ISNUMBER(M107)),N106+M107,"")</f>
        <v/>
      </c>
    </row>
    <row r="108" spans="2:14" x14ac:dyDescent="0.2">
      <c r="B108" s="55" t="s">
        <v>11</v>
      </c>
      <c r="C108" s="25"/>
      <c r="D108" s="23" t="e">
        <f>VLOOKUP($C108,DiveList!$C$3:$D$71,2,FALSE)</f>
        <v>#N/A</v>
      </c>
      <c r="E108" s="26"/>
      <c r="F108" s="24" t="e">
        <f>VLOOKUP($C108,DiveList!$C$3:$H$71,IF($E108="S",5,IF($E108="P", 4, IF($E108="T", 3,IF($E108="F",6,5)))), FALSE)</f>
        <v>#N/A</v>
      </c>
      <c r="G108" s="31"/>
      <c r="H108" s="32"/>
      <c r="I108" s="32"/>
      <c r="J108" s="33"/>
      <c r="K108" s="33"/>
      <c r="L108" s="53" t="str">
        <f t="shared" si="23"/>
        <v/>
      </c>
      <c r="M108" s="51" t="str">
        <f>IF(ISNUMBER(L108),L108*F108,"")</f>
        <v/>
      </c>
      <c r="N108" s="54" t="str">
        <f>IF(AND(ISNUMBER(N107), ISNUMBER(M108)),N107+M108,"")</f>
        <v/>
      </c>
    </row>
    <row r="109" spans="2:14" x14ac:dyDescent="0.2">
      <c r="B109" s="80" t="s">
        <v>19</v>
      </c>
      <c r="C109" s="25"/>
      <c r="D109" s="23" t="e">
        <f>VLOOKUP($C109,DiveList!$C$3:$D$71,2,FALSE)</f>
        <v>#N/A</v>
      </c>
      <c r="E109" s="26"/>
      <c r="F109" s="24" t="e">
        <f>VLOOKUP($C109,DiveList!$C$3:$H$71,IF($E109="S",5,IF($E109="P", 4, IF($E109="T", 3,IF($E109="F",6,5)))), FALSE)</f>
        <v>#N/A</v>
      </c>
      <c r="G109" s="31"/>
      <c r="H109" s="32"/>
      <c r="I109" s="32"/>
      <c r="J109" s="33"/>
      <c r="K109" s="33"/>
      <c r="L109" s="53" t="str">
        <f t="shared" si="23"/>
        <v/>
      </c>
      <c r="M109" s="51" t="str">
        <f>IF(ISNUMBER(L109),L109*F109,"")</f>
        <v/>
      </c>
      <c r="N109" s="54" t="str">
        <f>IF(AND(ISNUMBER(N108), ISNUMBER(M109)),N108+M109,"")</f>
        <v/>
      </c>
    </row>
    <row r="110" spans="2:14" x14ac:dyDescent="0.2">
      <c r="B110" s="80" t="s">
        <v>159</v>
      </c>
      <c r="C110" s="25"/>
      <c r="D110" s="23" t="e">
        <f>VLOOKUP($C110,DiveList!$C$3:$D$71,2,FALSE)</f>
        <v>#N/A</v>
      </c>
      <c r="E110" s="26"/>
      <c r="F110" s="24" t="e">
        <f>VLOOKUP($C110,DiveList!$C$3:$H$71,IF($E110="S",5,IF($E110="P", 4, IF($E110="T", 3,IF($E110="F",6,5)))), FALSE)</f>
        <v>#N/A</v>
      </c>
      <c r="G110" s="31"/>
      <c r="H110" s="32"/>
      <c r="I110" s="32"/>
      <c r="J110" s="33"/>
      <c r="K110" s="33"/>
      <c r="L110" s="53" t="str">
        <f t="shared" si="23"/>
        <v/>
      </c>
      <c r="M110" s="51" t="str">
        <f>IF(ISNUMBER(L110),L110*F110,"")</f>
        <v/>
      </c>
      <c r="N110" s="54" t="str">
        <f t="shared" ref="N110:N111" si="24">IF(AND(ISNUMBER(N109), ISNUMBER(M110)),N109+M110,"")</f>
        <v/>
      </c>
    </row>
    <row r="111" spans="2:14" ht="13.5" thickBot="1" x14ac:dyDescent="0.25">
      <c r="B111" s="80" t="s">
        <v>159</v>
      </c>
      <c r="C111" s="25"/>
      <c r="D111" s="23" t="e">
        <f>VLOOKUP($C111,DiveList!$C$3:$D$71,2,FALSE)</f>
        <v>#N/A</v>
      </c>
      <c r="E111" s="26"/>
      <c r="F111" s="24" t="e">
        <f>VLOOKUP($C111,DiveList!$C$3:$H$71,IF($E111="S",5,IF($E111="P", 4, IF($E111="T", 3,IF($E111="F",6,5)))), FALSE)</f>
        <v>#N/A</v>
      </c>
      <c r="G111" s="31"/>
      <c r="H111" s="32"/>
      <c r="I111" s="32"/>
      <c r="J111" s="33"/>
      <c r="K111" s="33"/>
      <c r="L111" s="53" t="str">
        <f t="shared" si="23"/>
        <v/>
      </c>
      <c r="M111" s="51" t="str">
        <f>IF(ISNUMBER(L111),L111*F111,"")</f>
        <v/>
      </c>
      <c r="N111" s="54" t="str">
        <f t="shared" si="24"/>
        <v/>
      </c>
    </row>
    <row r="112" spans="2:14" ht="14.25" thickTop="1" thickBot="1" x14ac:dyDescent="0.25">
      <c r="B112" s="56" t="s">
        <v>12</v>
      </c>
      <c r="C112" s="29"/>
      <c r="D112" s="57" t="e">
        <f>VLOOKUP($C112,DiveList!$C$3:$D$71,2,FALSE)</f>
        <v>#N/A</v>
      </c>
      <c r="E112" s="34"/>
      <c r="F112" s="58" t="e">
        <f>VLOOKUP($C112,DiveList!$C$3:$H$71,IF($E112="S",5,IF($E112="P", 4, IF($E112="T", 3,IF($E112="F",6,5)))), FALSE)</f>
        <v>#N/A</v>
      </c>
      <c r="G112" s="35"/>
      <c r="H112" s="36"/>
      <c r="I112" s="36"/>
      <c r="J112" s="36"/>
      <c r="K112" s="36"/>
      <c r="L112" s="59" t="str">
        <f t="shared" si="23"/>
        <v/>
      </c>
      <c r="M112" s="59" t="str">
        <f>IF(ISNUMBER(L112),L112*F112,"")</f>
        <v/>
      </c>
      <c r="N112" s="60" t="str">
        <f>IF(AND(ISNUMBER(N111), ISNUMBER(M112)),N111+M112,"")</f>
        <v/>
      </c>
    </row>
    <row r="113" spans="2:14" ht="14.25" thickTop="1" thickBot="1" x14ac:dyDescent="0.25">
      <c r="B113" s="61"/>
      <c r="C113" s="62"/>
      <c r="D113" s="62"/>
      <c r="E113" s="62"/>
      <c r="F113" s="63"/>
      <c r="G113" s="46"/>
      <c r="H113" s="40"/>
      <c r="I113" s="40"/>
      <c r="J113" s="40"/>
      <c r="K113" s="40"/>
      <c r="L113" s="40"/>
      <c r="M113" s="64" t="s">
        <v>30</v>
      </c>
      <c r="N113" s="74" t="str">
        <f>IF(ISNUMBER(N112),N112,N111)</f>
        <v/>
      </c>
    </row>
    <row r="114" spans="2:14" ht="13.5" thickTop="1" x14ac:dyDescent="0.2">
      <c r="B114" s="1"/>
      <c r="C114" s="5"/>
      <c r="D114" s="5"/>
      <c r="E114" s="5"/>
      <c r="F114" s="6"/>
      <c r="G114" s="2"/>
    </row>
    <row r="115" spans="2:14" ht="13.5" thickBot="1" x14ac:dyDescent="0.25"/>
    <row r="116" spans="2:14" x14ac:dyDescent="0.2">
      <c r="B116" s="42" t="s">
        <v>13</v>
      </c>
      <c r="C116" s="88"/>
      <c r="D116" s="43" t="s">
        <v>16</v>
      </c>
      <c r="E116" s="9" t="s">
        <v>110</v>
      </c>
      <c r="F116" s="44"/>
      <c r="G116" s="44"/>
      <c r="H116" s="44"/>
      <c r="I116" s="44"/>
      <c r="J116" s="44"/>
      <c r="K116" s="44"/>
      <c r="L116" s="44"/>
      <c r="M116" s="65" t="s">
        <v>128</v>
      </c>
      <c r="N116" s="90"/>
    </row>
    <row r="117" spans="2:14" ht="13.5" thickBot="1" x14ac:dyDescent="0.25">
      <c r="B117" s="71" t="s">
        <v>14</v>
      </c>
      <c r="C117" s="89"/>
      <c r="D117" s="43" t="s">
        <v>17</v>
      </c>
      <c r="E117" s="9" t="s">
        <v>127</v>
      </c>
      <c r="F117" s="44"/>
      <c r="G117" s="44"/>
      <c r="H117" s="44"/>
      <c r="I117" s="44"/>
      <c r="J117" s="44"/>
      <c r="K117" s="44"/>
      <c r="L117" s="44"/>
      <c r="M117" s="72" t="s">
        <v>129</v>
      </c>
      <c r="N117" s="91"/>
    </row>
    <row r="118" spans="2:14" x14ac:dyDescent="0.2">
      <c r="B118" s="45"/>
      <c r="C118" s="46"/>
      <c r="D118" s="46"/>
      <c r="E118" s="46"/>
      <c r="F118" s="46"/>
      <c r="G118" s="46"/>
      <c r="H118" s="40"/>
      <c r="I118" s="40"/>
      <c r="J118" s="40"/>
      <c r="K118" s="40"/>
      <c r="L118" s="40"/>
      <c r="M118" s="40"/>
      <c r="N118" s="40"/>
    </row>
    <row r="119" spans="2:14" x14ac:dyDescent="0.2">
      <c r="B119" s="47"/>
      <c r="C119" s="48" t="s">
        <v>3</v>
      </c>
      <c r="D119" s="49" t="s">
        <v>4</v>
      </c>
      <c r="E119" s="49" t="s">
        <v>5</v>
      </c>
      <c r="F119" s="49" t="s">
        <v>6</v>
      </c>
      <c r="G119" s="49">
        <v>1</v>
      </c>
      <c r="H119" s="50">
        <v>2</v>
      </c>
      <c r="I119" s="50">
        <v>3</v>
      </c>
      <c r="J119" s="50">
        <v>4</v>
      </c>
      <c r="K119" s="50">
        <v>5</v>
      </c>
      <c r="L119" s="51" t="s">
        <v>7</v>
      </c>
      <c r="M119" s="51" t="s">
        <v>8</v>
      </c>
      <c r="N119" s="51" t="s">
        <v>126</v>
      </c>
    </row>
    <row r="120" spans="2:14" x14ac:dyDescent="0.2">
      <c r="B120" s="52" t="s">
        <v>9</v>
      </c>
      <c r="C120" s="30">
        <v>101</v>
      </c>
      <c r="D120" s="27" t="s">
        <v>22</v>
      </c>
      <c r="E120" s="28"/>
      <c r="F120" s="24">
        <v>1.9</v>
      </c>
      <c r="G120" s="31"/>
      <c r="H120" s="32"/>
      <c r="I120" s="32"/>
      <c r="J120" s="32"/>
      <c r="K120" s="32"/>
      <c r="L120" s="53" t="str">
        <f>IF(COUNT(G120:K120)=0,"", IF(COUNT(G120:K120)=2,SUM(G120:K120)*1.5, IF(COUNT(G120:K120)=3,SUM(G120:K120), IF(COUNT(G120:K120)=5,SUM(G120:K120)-MIN(G120:K120)-MAX(G120:K120), ))))</f>
        <v/>
      </c>
      <c r="M120" s="51" t="str">
        <f t="shared" ref="M120:M121" si="25">IF(ISNUMBER(L120),L120*F120,"")</f>
        <v/>
      </c>
      <c r="N120" s="54" t="str">
        <f>M120</f>
        <v/>
      </c>
    </row>
    <row r="121" spans="2:14" x14ac:dyDescent="0.2">
      <c r="B121" s="55" t="s">
        <v>10</v>
      </c>
      <c r="C121" s="25"/>
      <c r="D121" s="23" t="e">
        <f>VLOOKUP($C121,DiveList!$C$3:$D$71,2,FALSE)</f>
        <v>#N/A</v>
      </c>
      <c r="E121" s="26"/>
      <c r="F121" s="24" t="e">
        <f>VLOOKUP($C121,DiveList!$C$3:$H$71,IF($E121="S",5,IF($E121="P", 4, IF($E121="T", 3,IF($E121="F",6,5)))), FALSE)</f>
        <v>#N/A</v>
      </c>
      <c r="G121" s="31"/>
      <c r="H121" s="32"/>
      <c r="I121" s="32"/>
      <c r="J121" s="33"/>
      <c r="K121" s="33"/>
      <c r="L121" s="53" t="str">
        <f t="shared" ref="L121:L126" si="26">IF(COUNT(G121:K121)=0,"", IF(COUNT(G121:K121)=2,SUM(G121:K121)*1.5, IF(COUNT(G121:K121)=3,SUM(G121:K121), IF(COUNT(G121:K121)=5,SUM(G121:K121)-MIN(G121:K121)-MAX(G121:K121), ))))</f>
        <v/>
      </c>
      <c r="M121" s="51" t="str">
        <f t="shared" si="25"/>
        <v/>
      </c>
      <c r="N121" s="54" t="str">
        <f>IF(AND(ISNUMBER(N120), ISNUMBER(M121)),N120+M121,"")</f>
        <v/>
      </c>
    </row>
    <row r="122" spans="2:14" x14ac:dyDescent="0.2">
      <c r="B122" s="55" t="s">
        <v>11</v>
      </c>
      <c r="C122" s="25"/>
      <c r="D122" s="23" t="e">
        <f>VLOOKUP($C122,DiveList!$C$3:$D$71,2,FALSE)</f>
        <v>#N/A</v>
      </c>
      <c r="E122" s="26"/>
      <c r="F122" s="24" t="e">
        <f>VLOOKUP($C122,DiveList!$C$3:$H$71,IF($E122="S",5,IF($E122="P", 4, IF($E122="T", 3,IF($E122="F",6,5)))), FALSE)</f>
        <v>#N/A</v>
      </c>
      <c r="G122" s="31"/>
      <c r="H122" s="32"/>
      <c r="I122" s="32"/>
      <c r="J122" s="33"/>
      <c r="K122" s="33"/>
      <c r="L122" s="53" t="str">
        <f t="shared" si="26"/>
        <v/>
      </c>
      <c r="M122" s="51" t="str">
        <f>IF(ISNUMBER(L122),L122*F122,"")</f>
        <v/>
      </c>
      <c r="N122" s="54" t="str">
        <f>IF(AND(ISNUMBER(N121), ISNUMBER(M122)),N121+M122,"")</f>
        <v/>
      </c>
    </row>
    <row r="123" spans="2:14" x14ac:dyDescent="0.2">
      <c r="B123" s="80" t="s">
        <v>19</v>
      </c>
      <c r="C123" s="25"/>
      <c r="D123" s="23" t="e">
        <f>VLOOKUP($C123,DiveList!$C$3:$D$71,2,FALSE)</f>
        <v>#N/A</v>
      </c>
      <c r="E123" s="26"/>
      <c r="F123" s="24" t="e">
        <f>VLOOKUP($C123,DiveList!$C$3:$H$71,IF($E123="S",5,IF($E123="P", 4, IF($E123="T", 3,IF($E123="F",6,5)))), FALSE)</f>
        <v>#N/A</v>
      </c>
      <c r="G123" s="31"/>
      <c r="H123" s="32"/>
      <c r="I123" s="32"/>
      <c r="J123" s="33"/>
      <c r="K123" s="33"/>
      <c r="L123" s="53" t="str">
        <f t="shared" si="26"/>
        <v/>
      </c>
      <c r="M123" s="51" t="str">
        <f>IF(ISNUMBER(L123),L123*F123,"")</f>
        <v/>
      </c>
      <c r="N123" s="54" t="str">
        <f>IF(AND(ISNUMBER(N122), ISNUMBER(M123)),N122+M123,"")</f>
        <v/>
      </c>
    </row>
    <row r="124" spans="2:14" x14ac:dyDescent="0.2">
      <c r="B124" s="80" t="s">
        <v>159</v>
      </c>
      <c r="C124" s="25"/>
      <c r="D124" s="23" t="e">
        <f>VLOOKUP($C124,DiveList!$C$3:$D$71,2,FALSE)</f>
        <v>#N/A</v>
      </c>
      <c r="E124" s="26"/>
      <c r="F124" s="24" t="e">
        <f>VLOOKUP($C124,DiveList!$C$3:$H$71,IF($E124="S",5,IF($E124="P", 4, IF($E124="T", 3,IF($E124="F",6,5)))), FALSE)</f>
        <v>#N/A</v>
      </c>
      <c r="G124" s="31"/>
      <c r="H124" s="32"/>
      <c r="I124" s="32"/>
      <c r="J124" s="33"/>
      <c r="K124" s="33"/>
      <c r="L124" s="53" t="str">
        <f t="shared" si="26"/>
        <v/>
      </c>
      <c r="M124" s="51" t="str">
        <f>IF(ISNUMBER(L124),L124*F124,"")</f>
        <v/>
      </c>
      <c r="N124" s="54" t="str">
        <f t="shared" ref="N124:N125" si="27">IF(AND(ISNUMBER(N123), ISNUMBER(M124)),N123+M124,"")</f>
        <v/>
      </c>
    </row>
    <row r="125" spans="2:14" ht="13.5" thickBot="1" x14ac:dyDescent="0.25">
      <c r="B125" s="80" t="s">
        <v>159</v>
      </c>
      <c r="C125" s="25"/>
      <c r="D125" s="23" t="e">
        <f>VLOOKUP($C125,DiveList!$C$3:$D$71,2,FALSE)</f>
        <v>#N/A</v>
      </c>
      <c r="E125" s="26"/>
      <c r="F125" s="24" t="e">
        <f>VLOOKUP($C125,DiveList!$C$3:$H$71,IF($E125="S",5,IF($E125="P", 4, IF($E125="T", 3,IF($E125="F",6,5)))), FALSE)</f>
        <v>#N/A</v>
      </c>
      <c r="G125" s="31"/>
      <c r="H125" s="32"/>
      <c r="I125" s="32"/>
      <c r="J125" s="33"/>
      <c r="K125" s="33"/>
      <c r="L125" s="53" t="str">
        <f t="shared" si="26"/>
        <v/>
      </c>
      <c r="M125" s="51" t="str">
        <f>IF(ISNUMBER(L125),L125*F125,"")</f>
        <v/>
      </c>
      <c r="N125" s="54" t="str">
        <f t="shared" si="27"/>
        <v/>
      </c>
    </row>
    <row r="126" spans="2:14" ht="14.25" thickTop="1" thickBot="1" x14ac:dyDescent="0.25">
      <c r="B126" s="56" t="s">
        <v>12</v>
      </c>
      <c r="C126" s="29"/>
      <c r="D126" s="57" t="e">
        <f>VLOOKUP($C126,DiveList!$C$3:$D$71,2,FALSE)</f>
        <v>#N/A</v>
      </c>
      <c r="E126" s="34"/>
      <c r="F126" s="58" t="e">
        <f>VLOOKUP($C126,DiveList!$C$3:$H$71,IF($E126="S",5,IF($E126="P", 4, IF($E126="T", 3,IF($E126="F",6,5)))), FALSE)</f>
        <v>#N/A</v>
      </c>
      <c r="G126" s="35"/>
      <c r="H126" s="36"/>
      <c r="I126" s="36"/>
      <c r="J126" s="36"/>
      <c r="K126" s="36"/>
      <c r="L126" s="59" t="str">
        <f t="shared" si="26"/>
        <v/>
      </c>
      <c r="M126" s="59" t="str">
        <f>IF(ISNUMBER(L126),L126*F126,"")</f>
        <v/>
      </c>
      <c r="N126" s="60" t="str">
        <f>IF(AND(ISNUMBER(N125), ISNUMBER(M126)),N125+M126,"")</f>
        <v/>
      </c>
    </row>
    <row r="127" spans="2:14" ht="14.25" thickTop="1" thickBot="1" x14ac:dyDescent="0.25">
      <c r="B127" s="61"/>
      <c r="C127" s="62"/>
      <c r="D127" s="62"/>
      <c r="E127" s="62"/>
      <c r="F127" s="63"/>
      <c r="G127" s="46"/>
      <c r="H127" s="40"/>
      <c r="I127" s="40"/>
      <c r="J127" s="40"/>
      <c r="K127" s="40"/>
      <c r="L127" s="40"/>
      <c r="M127" s="64" t="s">
        <v>30</v>
      </c>
      <c r="N127" s="74" t="str">
        <f>IF(ISNUMBER(N126),N126,N125)</f>
        <v/>
      </c>
    </row>
    <row r="128" spans="2:14" ht="13.5" thickTop="1" x14ac:dyDescent="0.2">
      <c r="B128" s="1"/>
      <c r="C128" s="5"/>
      <c r="D128" s="5"/>
      <c r="E128" s="5"/>
      <c r="F128" s="6"/>
      <c r="G128" s="2"/>
    </row>
    <row r="129" spans="2:14" ht="13.5" thickBot="1" x14ac:dyDescent="0.25"/>
    <row r="130" spans="2:14" x14ac:dyDescent="0.2">
      <c r="B130" s="42" t="s">
        <v>13</v>
      </c>
      <c r="C130" s="88"/>
      <c r="D130" s="43" t="s">
        <v>16</v>
      </c>
      <c r="E130" s="9" t="s">
        <v>110</v>
      </c>
      <c r="F130" s="44"/>
      <c r="G130" s="44"/>
      <c r="H130" s="44"/>
      <c r="I130" s="44"/>
      <c r="J130" s="44"/>
      <c r="K130" s="44"/>
      <c r="L130" s="44"/>
      <c r="M130" s="65" t="s">
        <v>128</v>
      </c>
      <c r="N130" s="90"/>
    </row>
    <row r="131" spans="2:14" ht="13.5" thickBot="1" x14ac:dyDescent="0.25">
      <c r="B131" s="71" t="s">
        <v>14</v>
      </c>
      <c r="C131" s="89"/>
      <c r="D131" s="43" t="s">
        <v>17</v>
      </c>
      <c r="E131" s="9" t="s">
        <v>127</v>
      </c>
      <c r="F131" s="44"/>
      <c r="G131" s="44"/>
      <c r="H131" s="44"/>
      <c r="I131" s="44"/>
      <c r="J131" s="44"/>
      <c r="K131" s="44"/>
      <c r="L131" s="44"/>
      <c r="M131" s="72" t="s">
        <v>129</v>
      </c>
      <c r="N131" s="91"/>
    </row>
    <row r="132" spans="2:14" x14ac:dyDescent="0.2">
      <c r="B132" s="45"/>
      <c r="C132" s="46"/>
      <c r="D132" s="46"/>
      <c r="E132" s="46"/>
      <c r="F132" s="46"/>
      <c r="G132" s="46"/>
      <c r="H132" s="40"/>
      <c r="I132" s="40"/>
      <c r="J132" s="40"/>
      <c r="K132" s="40"/>
      <c r="L132" s="40"/>
      <c r="M132" s="40"/>
      <c r="N132" s="40"/>
    </row>
    <row r="133" spans="2:14" x14ac:dyDescent="0.2">
      <c r="B133" s="47"/>
      <c r="C133" s="48" t="s">
        <v>3</v>
      </c>
      <c r="D133" s="49" t="s">
        <v>4</v>
      </c>
      <c r="E133" s="49" t="s">
        <v>5</v>
      </c>
      <c r="F133" s="49" t="s">
        <v>6</v>
      </c>
      <c r="G133" s="49">
        <v>1</v>
      </c>
      <c r="H133" s="50">
        <v>2</v>
      </c>
      <c r="I133" s="50">
        <v>3</v>
      </c>
      <c r="J133" s="50">
        <v>4</v>
      </c>
      <c r="K133" s="50">
        <v>5</v>
      </c>
      <c r="L133" s="51" t="s">
        <v>7</v>
      </c>
      <c r="M133" s="51" t="s">
        <v>8</v>
      </c>
      <c r="N133" s="51" t="s">
        <v>126</v>
      </c>
    </row>
    <row r="134" spans="2:14" x14ac:dyDescent="0.2">
      <c r="B134" s="52" t="s">
        <v>9</v>
      </c>
      <c r="C134" s="30">
        <v>101</v>
      </c>
      <c r="D134" s="27" t="s">
        <v>22</v>
      </c>
      <c r="E134" s="28"/>
      <c r="F134" s="24">
        <v>1.9</v>
      </c>
      <c r="G134" s="31"/>
      <c r="H134" s="32"/>
      <c r="I134" s="32"/>
      <c r="J134" s="32"/>
      <c r="K134" s="32"/>
      <c r="L134" s="53" t="str">
        <f>IF(COUNT(G134:K134)=0,"", IF(COUNT(G134:K134)=2,SUM(G134:K134)*1.5, IF(COUNT(G134:K134)=3,SUM(G134:K134), IF(COUNT(G134:K134)=5,SUM(G134:K134)-MIN(G134:K134)-MAX(G134:K134), ))))</f>
        <v/>
      </c>
      <c r="M134" s="51" t="str">
        <f t="shared" ref="M134:M135" si="28">IF(ISNUMBER(L134),L134*F134,"")</f>
        <v/>
      </c>
      <c r="N134" s="54" t="str">
        <f>M134</f>
        <v/>
      </c>
    </row>
    <row r="135" spans="2:14" x14ac:dyDescent="0.2">
      <c r="B135" s="55" t="s">
        <v>10</v>
      </c>
      <c r="C135" s="25"/>
      <c r="D135" s="23" t="e">
        <f>VLOOKUP($C135,DiveList!$C$3:$D$71,2,FALSE)</f>
        <v>#N/A</v>
      </c>
      <c r="E135" s="26"/>
      <c r="F135" s="24" t="e">
        <f>VLOOKUP($C135,DiveList!$C$3:$H$71,IF($E135="S",5,IF($E135="P", 4, IF($E135="T", 3,IF($E135="F",6,5)))), FALSE)</f>
        <v>#N/A</v>
      </c>
      <c r="G135" s="31"/>
      <c r="H135" s="32"/>
      <c r="I135" s="32"/>
      <c r="J135" s="33"/>
      <c r="K135" s="33"/>
      <c r="L135" s="53" t="str">
        <f t="shared" ref="L135:L140" si="29">IF(COUNT(G135:K135)=0,"", IF(COUNT(G135:K135)=2,SUM(G135:K135)*1.5, IF(COUNT(G135:K135)=3,SUM(G135:K135), IF(COUNT(G135:K135)=5,SUM(G135:K135)-MIN(G135:K135)-MAX(G135:K135), ))))</f>
        <v/>
      </c>
      <c r="M135" s="51" t="str">
        <f t="shared" si="28"/>
        <v/>
      </c>
      <c r="N135" s="54" t="str">
        <f>IF(AND(ISNUMBER(N134), ISNUMBER(M135)),N134+M135,"")</f>
        <v/>
      </c>
    </row>
    <row r="136" spans="2:14" x14ac:dyDescent="0.2">
      <c r="B136" s="55" t="s">
        <v>11</v>
      </c>
      <c r="C136" s="25"/>
      <c r="D136" s="23" t="e">
        <f>VLOOKUP($C136,DiveList!$C$3:$D$71,2,FALSE)</f>
        <v>#N/A</v>
      </c>
      <c r="E136" s="26"/>
      <c r="F136" s="24" t="e">
        <f>VLOOKUP($C136,DiveList!$C$3:$H$71,IF($E136="S",5,IF($E136="P", 4, IF($E136="T", 3,IF($E136="F",6,5)))), FALSE)</f>
        <v>#N/A</v>
      </c>
      <c r="G136" s="31"/>
      <c r="H136" s="32"/>
      <c r="I136" s="32"/>
      <c r="J136" s="33"/>
      <c r="K136" s="33"/>
      <c r="L136" s="53" t="str">
        <f t="shared" si="29"/>
        <v/>
      </c>
      <c r="M136" s="51" t="str">
        <f>IF(ISNUMBER(L136),L136*F136,"")</f>
        <v/>
      </c>
      <c r="N136" s="54" t="str">
        <f>IF(AND(ISNUMBER(N135), ISNUMBER(M136)),N135+M136,"")</f>
        <v/>
      </c>
    </row>
    <row r="137" spans="2:14" x14ac:dyDescent="0.2">
      <c r="B137" s="80" t="s">
        <v>19</v>
      </c>
      <c r="C137" s="25"/>
      <c r="D137" s="23" t="e">
        <f>VLOOKUP($C137,DiveList!$C$3:$D$71,2,FALSE)</f>
        <v>#N/A</v>
      </c>
      <c r="E137" s="26"/>
      <c r="F137" s="24" t="e">
        <f>VLOOKUP($C137,DiveList!$C$3:$H$71,IF($E137="S",5,IF($E137="P", 4, IF($E137="T", 3,IF($E137="F",6,5)))), FALSE)</f>
        <v>#N/A</v>
      </c>
      <c r="G137" s="31"/>
      <c r="H137" s="32"/>
      <c r="I137" s="32"/>
      <c r="J137" s="33"/>
      <c r="K137" s="33"/>
      <c r="L137" s="53" t="str">
        <f t="shared" si="29"/>
        <v/>
      </c>
      <c r="M137" s="51" t="str">
        <f>IF(ISNUMBER(L137),L137*F137,"")</f>
        <v/>
      </c>
      <c r="N137" s="54" t="str">
        <f>IF(AND(ISNUMBER(N136), ISNUMBER(M137)),N136+M137,"")</f>
        <v/>
      </c>
    </row>
    <row r="138" spans="2:14" x14ac:dyDescent="0.2">
      <c r="B138" s="80" t="s">
        <v>159</v>
      </c>
      <c r="C138" s="25"/>
      <c r="D138" s="23" t="e">
        <f>VLOOKUP($C138,DiveList!$C$3:$D$71,2,FALSE)</f>
        <v>#N/A</v>
      </c>
      <c r="E138" s="26"/>
      <c r="F138" s="24" t="e">
        <f>VLOOKUP($C138,DiveList!$C$3:$H$71,IF($E138="S",5,IF($E138="P", 4, IF($E138="T", 3,IF($E138="F",6,5)))), FALSE)</f>
        <v>#N/A</v>
      </c>
      <c r="G138" s="31"/>
      <c r="H138" s="32"/>
      <c r="I138" s="32"/>
      <c r="J138" s="33"/>
      <c r="K138" s="33"/>
      <c r="L138" s="53" t="str">
        <f t="shared" si="29"/>
        <v/>
      </c>
      <c r="M138" s="51" t="str">
        <f>IF(ISNUMBER(L138),L138*F138,"")</f>
        <v/>
      </c>
      <c r="N138" s="54" t="str">
        <f t="shared" ref="N138:N139" si="30">IF(AND(ISNUMBER(N137), ISNUMBER(M138)),N137+M138,"")</f>
        <v/>
      </c>
    </row>
    <row r="139" spans="2:14" ht="13.5" thickBot="1" x14ac:dyDescent="0.25">
      <c r="B139" s="80" t="s">
        <v>159</v>
      </c>
      <c r="C139" s="25"/>
      <c r="D139" s="23" t="e">
        <f>VLOOKUP($C139,DiveList!$C$3:$D$71,2,FALSE)</f>
        <v>#N/A</v>
      </c>
      <c r="E139" s="26"/>
      <c r="F139" s="24" t="e">
        <f>VLOOKUP($C139,DiveList!$C$3:$H$71,IF($E139="S",5,IF($E139="P", 4, IF($E139="T", 3,IF($E139="F",6,5)))), FALSE)</f>
        <v>#N/A</v>
      </c>
      <c r="G139" s="31"/>
      <c r="H139" s="32"/>
      <c r="I139" s="32"/>
      <c r="J139" s="33"/>
      <c r="K139" s="33"/>
      <c r="L139" s="53" t="str">
        <f t="shared" si="29"/>
        <v/>
      </c>
      <c r="M139" s="51" t="str">
        <f>IF(ISNUMBER(L139),L139*F139,"")</f>
        <v/>
      </c>
      <c r="N139" s="54" t="str">
        <f t="shared" si="30"/>
        <v/>
      </c>
    </row>
    <row r="140" spans="2:14" ht="14.25" thickTop="1" thickBot="1" x14ac:dyDescent="0.25">
      <c r="B140" s="56" t="s">
        <v>12</v>
      </c>
      <c r="C140" s="29"/>
      <c r="D140" s="57" t="e">
        <f>VLOOKUP($C140,DiveList!$C$3:$D$71,2,FALSE)</f>
        <v>#N/A</v>
      </c>
      <c r="E140" s="34"/>
      <c r="F140" s="58" t="e">
        <f>VLOOKUP($C140,DiveList!$C$3:$H$71,IF($E140="S",5,IF($E140="P", 4, IF($E140="T", 3,IF($E140="F",6,5)))), FALSE)</f>
        <v>#N/A</v>
      </c>
      <c r="G140" s="35"/>
      <c r="H140" s="36"/>
      <c r="I140" s="36"/>
      <c r="J140" s="36"/>
      <c r="K140" s="36"/>
      <c r="L140" s="59" t="str">
        <f t="shared" si="29"/>
        <v/>
      </c>
      <c r="M140" s="59" t="str">
        <f>IF(ISNUMBER(L140),L140*F140,"")</f>
        <v/>
      </c>
      <c r="N140" s="60" t="str">
        <f>IF(AND(ISNUMBER(N139), ISNUMBER(M140)),N139+M140,"")</f>
        <v/>
      </c>
    </row>
    <row r="141" spans="2:14" ht="14.25" thickTop="1" thickBot="1" x14ac:dyDescent="0.25">
      <c r="B141" s="61"/>
      <c r="C141" s="62"/>
      <c r="D141" s="62"/>
      <c r="E141" s="62"/>
      <c r="F141" s="63"/>
      <c r="G141" s="46"/>
      <c r="H141" s="40"/>
      <c r="I141" s="40"/>
      <c r="J141" s="40"/>
      <c r="K141" s="40"/>
      <c r="L141" s="40"/>
      <c r="M141" s="64" t="s">
        <v>30</v>
      </c>
      <c r="N141" s="74" t="str">
        <f>IF(ISNUMBER(N140),N140,N139)</f>
        <v/>
      </c>
    </row>
    <row r="142" spans="2:14" ht="13.5" thickTop="1" x14ac:dyDescent="0.2">
      <c r="B142" s="1"/>
      <c r="C142" s="5"/>
      <c r="D142" s="5"/>
      <c r="E142" s="5"/>
      <c r="F142" s="6"/>
      <c r="G142" s="2"/>
    </row>
    <row r="143" spans="2:14" ht="13.5" thickBot="1" x14ac:dyDescent="0.25"/>
    <row r="144" spans="2:14" x14ac:dyDescent="0.2">
      <c r="B144" s="42" t="s">
        <v>13</v>
      </c>
      <c r="C144" s="88"/>
      <c r="D144" s="43" t="s">
        <v>16</v>
      </c>
      <c r="E144" s="9" t="s">
        <v>110</v>
      </c>
      <c r="F144" s="44"/>
      <c r="G144" s="44"/>
      <c r="H144" s="44"/>
      <c r="I144" s="44"/>
      <c r="J144" s="44"/>
      <c r="K144" s="44"/>
      <c r="L144" s="44"/>
      <c r="M144" s="65" t="s">
        <v>128</v>
      </c>
      <c r="N144" s="90"/>
    </row>
    <row r="145" spans="2:14" ht="13.5" thickBot="1" x14ac:dyDescent="0.25">
      <c r="B145" s="71" t="s">
        <v>14</v>
      </c>
      <c r="C145" s="89"/>
      <c r="D145" s="43" t="s">
        <v>17</v>
      </c>
      <c r="E145" s="9" t="s">
        <v>127</v>
      </c>
      <c r="F145" s="44"/>
      <c r="G145" s="44"/>
      <c r="H145" s="44"/>
      <c r="I145" s="44"/>
      <c r="J145" s="44"/>
      <c r="K145" s="44"/>
      <c r="L145" s="44"/>
      <c r="M145" s="72" t="s">
        <v>129</v>
      </c>
      <c r="N145" s="91"/>
    </row>
    <row r="146" spans="2:14" x14ac:dyDescent="0.2">
      <c r="B146" s="45"/>
      <c r="C146" s="46"/>
      <c r="D146" s="46"/>
      <c r="E146" s="46"/>
      <c r="F146" s="46"/>
      <c r="G146" s="46"/>
      <c r="H146" s="40"/>
      <c r="I146" s="40"/>
      <c r="J146" s="40"/>
      <c r="K146" s="40"/>
      <c r="L146" s="40"/>
      <c r="M146" s="40"/>
      <c r="N146" s="40"/>
    </row>
    <row r="147" spans="2:14" x14ac:dyDescent="0.2">
      <c r="B147" s="47"/>
      <c r="C147" s="48" t="s">
        <v>3</v>
      </c>
      <c r="D147" s="49" t="s">
        <v>4</v>
      </c>
      <c r="E147" s="49" t="s">
        <v>5</v>
      </c>
      <c r="F147" s="49" t="s">
        <v>6</v>
      </c>
      <c r="G147" s="49">
        <v>1</v>
      </c>
      <c r="H147" s="50">
        <v>2</v>
      </c>
      <c r="I147" s="50">
        <v>3</v>
      </c>
      <c r="J147" s="50">
        <v>4</v>
      </c>
      <c r="K147" s="50">
        <v>5</v>
      </c>
      <c r="L147" s="51" t="s">
        <v>7</v>
      </c>
      <c r="M147" s="51" t="s">
        <v>8</v>
      </c>
      <c r="N147" s="51" t="s">
        <v>126</v>
      </c>
    </row>
    <row r="148" spans="2:14" x14ac:dyDescent="0.2">
      <c r="B148" s="52" t="s">
        <v>9</v>
      </c>
      <c r="C148" s="30">
        <v>101</v>
      </c>
      <c r="D148" s="27" t="s">
        <v>22</v>
      </c>
      <c r="E148" s="28"/>
      <c r="F148" s="24">
        <v>1.9</v>
      </c>
      <c r="G148" s="31"/>
      <c r="H148" s="32"/>
      <c r="I148" s="32"/>
      <c r="J148" s="32"/>
      <c r="K148" s="32"/>
      <c r="L148" s="53" t="str">
        <f>IF(COUNT(G148:K148)=0,"", IF(COUNT(G148:K148)=2,SUM(G148:K148)*1.5, IF(COUNT(G148:K148)=3,SUM(G148:K148), IF(COUNT(G148:K148)=5,SUM(G148:K148)-MIN(G148:K148)-MAX(G148:K148), ))))</f>
        <v/>
      </c>
      <c r="M148" s="51" t="str">
        <f t="shared" ref="M148:M149" si="31">IF(ISNUMBER(L148),L148*F148,"")</f>
        <v/>
      </c>
      <c r="N148" s="54" t="str">
        <f>M148</f>
        <v/>
      </c>
    </row>
    <row r="149" spans="2:14" x14ac:dyDescent="0.2">
      <c r="B149" s="55" t="s">
        <v>10</v>
      </c>
      <c r="C149" s="25"/>
      <c r="D149" s="23" t="e">
        <f>VLOOKUP($C149,DiveList!$C$3:$D$71,2,FALSE)</f>
        <v>#N/A</v>
      </c>
      <c r="E149" s="26"/>
      <c r="F149" s="24" t="e">
        <f>VLOOKUP($C149,DiveList!$C$3:$H$71,IF($E149="S",5,IF($E149="P", 4, IF($E149="T", 3,IF($E149="F",6,5)))), FALSE)</f>
        <v>#N/A</v>
      </c>
      <c r="G149" s="31"/>
      <c r="H149" s="32"/>
      <c r="I149" s="32"/>
      <c r="J149" s="33"/>
      <c r="K149" s="33"/>
      <c r="L149" s="53" t="str">
        <f t="shared" ref="L149:L154" si="32">IF(COUNT(G149:K149)=0,"", IF(COUNT(G149:K149)=2,SUM(G149:K149)*1.5, IF(COUNT(G149:K149)=3,SUM(G149:K149), IF(COUNT(G149:K149)=5,SUM(G149:K149)-MIN(G149:K149)-MAX(G149:K149), ))))</f>
        <v/>
      </c>
      <c r="M149" s="51" t="str">
        <f t="shared" si="31"/>
        <v/>
      </c>
      <c r="N149" s="54" t="str">
        <f>IF(AND(ISNUMBER(N148), ISNUMBER(M149)),N148+M149,"")</f>
        <v/>
      </c>
    </row>
    <row r="150" spans="2:14" x14ac:dyDescent="0.2">
      <c r="B150" s="55" t="s">
        <v>11</v>
      </c>
      <c r="C150" s="25"/>
      <c r="D150" s="23" t="e">
        <f>VLOOKUP($C150,DiveList!$C$3:$D$71,2,FALSE)</f>
        <v>#N/A</v>
      </c>
      <c r="E150" s="26"/>
      <c r="F150" s="24" t="e">
        <f>VLOOKUP($C150,DiveList!$C$3:$H$71,IF($E150="S",5,IF($E150="P", 4, IF($E150="T", 3,IF($E150="F",6,5)))), FALSE)</f>
        <v>#N/A</v>
      </c>
      <c r="G150" s="31"/>
      <c r="H150" s="32"/>
      <c r="I150" s="32"/>
      <c r="J150" s="33"/>
      <c r="K150" s="33"/>
      <c r="L150" s="53" t="str">
        <f t="shared" si="32"/>
        <v/>
      </c>
      <c r="M150" s="51" t="str">
        <f>IF(ISNUMBER(L150),L150*F150,"")</f>
        <v/>
      </c>
      <c r="N150" s="54" t="str">
        <f>IF(AND(ISNUMBER(N149), ISNUMBER(M150)),N149+M150,"")</f>
        <v/>
      </c>
    </row>
    <row r="151" spans="2:14" x14ac:dyDescent="0.2">
      <c r="B151" s="80" t="s">
        <v>19</v>
      </c>
      <c r="C151" s="25"/>
      <c r="D151" s="23" t="e">
        <f>VLOOKUP($C151,DiveList!$C$3:$D$71,2,FALSE)</f>
        <v>#N/A</v>
      </c>
      <c r="E151" s="26"/>
      <c r="F151" s="24" t="e">
        <f>VLOOKUP($C151,DiveList!$C$3:$H$71,IF($E151="S",5,IF($E151="P", 4, IF($E151="T", 3,IF($E151="F",6,5)))), FALSE)</f>
        <v>#N/A</v>
      </c>
      <c r="G151" s="31"/>
      <c r="H151" s="32"/>
      <c r="I151" s="32"/>
      <c r="J151" s="33"/>
      <c r="K151" s="33"/>
      <c r="L151" s="53" t="str">
        <f t="shared" si="32"/>
        <v/>
      </c>
      <c r="M151" s="51" t="str">
        <f>IF(ISNUMBER(L151),L151*F151,"")</f>
        <v/>
      </c>
      <c r="N151" s="54" t="str">
        <f>IF(AND(ISNUMBER(N150), ISNUMBER(M151)),N150+M151,"")</f>
        <v/>
      </c>
    </row>
    <row r="152" spans="2:14" x14ac:dyDescent="0.2">
      <c r="B152" s="80" t="s">
        <v>159</v>
      </c>
      <c r="C152" s="25"/>
      <c r="D152" s="23" t="e">
        <f>VLOOKUP($C152,DiveList!$C$3:$D$71,2,FALSE)</f>
        <v>#N/A</v>
      </c>
      <c r="E152" s="26"/>
      <c r="F152" s="24" t="e">
        <f>VLOOKUP($C152,DiveList!$C$3:$H$71,IF($E152="S",5,IF($E152="P", 4, IF($E152="T", 3,IF($E152="F",6,5)))), FALSE)</f>
        <v>#N/A</v>
      </c>
      <c r="G152" s="31"/>
      <c r="H152" s="32"/>
      <c r="I152" s="32"/>
      <c r="J152" s="33"/>
      <c r="K152" s="33"/>
      <c r="L152" s="53" t="str">
        <f t="shared" si="32"/>
        <v/>
      </c>
      <c r="M152" s="51" t="str">
        <f>IF(ISNUMBER(L152),L152*F152,"")</f>
        <v/>
      </c>
      <c r="N152" s="54" t="str">
        <f t="shared" ref="N152:N153" si="33">IF(AND(ISNUMBER(N151), ISNUMBER(M152)),N151+M152,"")</f>
        <v/>
      </c>
    </row>
    <row r="153" spans="2:14" ht="13.5" thickBot="1" x14ac:dyDescent="0.25">
      <c r="B153" s="80" t="s">
        <v>159</v>
      </c>
      <c r="C153" s="25"/>
      <c r="D153" s="23" t="e">
        <f>VLOOKUP($C153,DiveList!$C$3:$D$71,2,FALSE)</f>
        <v>#N/A</v>
      </c>
      <c r="E153" s="26"/>
      <c r="F153" s="24" t="e">
        <f>VLOOKUP($C153,DiveList!$C$3:$H$71,IF($E153="S",5,IF($E153="P", 4, IF($E153="T", 3,IF($E153="F",6,5)))), FALSE)</f>
        <v>#N/A</v>
      </c>
      <c r="G153" s="31"/>
      <c r="H153" s="32"/>
      <c r="I153" s="32"/>
      <c r="J153" s="33"/>
      <c r="K153" s="33"/>
      <c r="L153" s="53" t="str">
        <f t="shared" si="32"/>
        <v/>
      </c>
      <c r="M153" s="51" t="str">
        <f>IF(ISNUMBER(L153),L153*F153,"")</f>
        <v/>
      </c>
      <c r="N153" s="54" t="str">
        <f t="shared" si="33"/>
        <v/>
      </c>
    </row>
    <row r="154" spans="2:14" ht="14.25" thickTop="1" thickBot="1" x14ac:dyDescent="0.25">
      <c r="B154" s="56" t="s">
        <v>12</v>
      </c>
      <c r="C154" s="29"/>
      <c r="D154" s="57" t="e">
        <f>VLOOKUP($C154,DiveList!$C$3:$D$71,2,FALSE)</f>
        <v>#N/A</v>
      </c>
      <c r="E154" s="34"/>
      <c r="F154" s="58" t="e">
        <f>VLOOKUP($C154,DiveList!$C$3:$H$71,IF($E154="S",5,IF($E154="P", 4, IF($E154="T", 3,IF($E154="F",6,5)))), FALSE)</f>
        <v>#N/A</v>
      </c>
      <c r="G154" s="35"/>
      <c r="H154" s="36"/>
      <c r="I154" s="36"/>
      <c r="J154" s="36"/>
      <c r="K154" s="36"/>
      <c r="L154" s="59" t="str">
        <f t="shared" si="32"/>
        <v/>
      </c>
      <c r="M154" s="59" t="str">
        <f>IF(ISNUMBER(L154),L154*F154,"")</f>
        <v/>
      </c>
      <c r="N154" s="60" t="str">
        <f>IF(AND(ISNUMBER(N153), ISNUMBER(M154)),N153+M154,"")</f>
        <v/>
      </c>
    </row>
    <row r="155" spans="2:14" ht="14.25" thickTop="1" thickBot="1" x14ac:dyDescent="0.25">
      <c r="B155" s="61"/>
      <c r="C155" s="62"/>
      <c r="D155" s="62"/>
      <c r="E155" s="62"/>
      <c r="F155" s="63"/>
      <c r="G155" s="46"/>
      <c r="H155" s="40"/>
      <c r="I155" s="40"/>
      <c r="J155" s="40"/>
      <c r="K155" s="40"/>
      <c r="L155" s="40"/>
      <c r="M155" s="64" t="s">
        <v>30</v>
      </c>
      <c r="N155" s="74" t="str">
        <f>IF(ISNUMBER(N154),N154,N153)</f>
        <v/>
      </c>
    </row>
    <row r="156" spans="2:14" ht="13.5" thickTop="1" x14ac:dyDescent="0.2">
      <c r="B156" s="1"/>
      <c r="C156" s="5"/>
      <c r="D156" s="5"/>
      <c r="E156" s="5"/>
      <c r="F156" s="6"/>
      <c r="G156" s="2"/>
    </row>
  </sheetData>
  <sheetProtection sheet="1" objects="1" scenarios="1"/>
  <mergeCells count="23">
    <mergeCell ref="C60:C61"/>
    <mergeCell ref="N60:N61"/>
    <mergeCell ref="M2:N2"/>
    <mergeCell ref="C4:C5"/>
    <mergeCell ref="N4:N5"/>
    <mergeCell ref="C18:C19"/>
    <mergeCell ref="N18:N19"/>
    <mergeCell ref="C32:C33"/>
    <mergeCell ref="N32:N33"/>
    <mergeCell ref="C46:C47"/>
    <mergeCell ref="N46:N47"/>
    <mergeCell ref="C74:C75"/>
    <mergeCell ref="N74:N75"/>
    <mergeCell ref="C88:C89"/>
    <mergeCell ref="N88:N89"/>
    <mergeCell ref="C102:C103"/>
    <mergeCell ref="N102:N103"/>
    <mergeCell ref="C116:C117"/>
    <mergeCell ref="N116:N117"/>
    <mergeCell ref="C130:C131"/>
    <mergeCell ref="N130:N131"/>
    <mergeCell ref="C144:C145"/>
    <mergeCell ref="N144:N145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363FD4-A70F-415C-A473-6C9BC20E8DDE}">
          <x14:formula1>
            <xm:f>DiveList!$E$2:$H$2</xm:f>
          </x14:formula1>
          <xm:sqref>E8:E14 E22:E28 E36:E42 E50:E56 E64:E70 E78:E84 E92:E98 E106:E112 E120:E126 E134:E140 E148:E154</xm:sqref>
        </x14:dataValidation>
        <x14:dataValidation type="list" allowBlank="1" showInputMessage="1" showErrorMessage="1" xr:uid="{C50E3640-3726-4831-A454-5A8BB5F9C18B}">
          <x14:formula1>
            <xm:f>DiveList!$C$3:$C$51</xm:f>
          </x14:formula1>
          <xm:sqref>C9:C13 C23:C27 C37:C41 C51:C55 C65:C69 C79:C83 C93:C97 C107:C111 C121:C125 C135:C139 C149:C153</xm:sqref>
        </x14:dataValidation>
        <x14:dataValidation type="list" allowBlank="1" showInputMessage="1" showErrorMessage="1" xr:uid="{539DF350-289C-4913-A22C-1FF381B7DAB4}">
          <x14:formula1>
            <xm:f>DiveList!$C:$C</xm:f>
          </x14:formula1>
          <xm:sqref>C14 C28 C42 C56 C70 C84 C98 C112 C126 C140 C154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5BA77-9BC2-498A-95B9-D5FAB848345A}">
  <sheetPr>
    <tabColor rgb="FFFF9FDF"/>
    <pageSetUpPr fitToPage="1"/>
  </sheetPr>
  <dimension ref="B1:P156"/>
  <sheetViews>
    <sheetView workbookViewId="0">
      <pane ySplit="2" topLeftCell="A3" activePane="bottomLeft" state="frozen"/>
      <selection pane="bottomLeft" activeCell="H15" sqref="H15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164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4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x14ac:dyDescent="0.2">
      <c r="B11" s="80" t="s">
        <v>19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x14ac:dyDescent="0.2">
      <c r="B12" s="80" t="s">
        <v>159</v>
      </c>
      <c r="C12" s="25"/>
      <c r="D12" s="23" t="e">
        <f>VLOOKUP($C12,DiveList!$C$3:$D$71,2,FALSE)</f>
        <v>#N/A</v>
      </c>
      <c r="E12" s="26"/>
      <c r="F12" s="24" t="e">
        <f>VLOOKUP($C12,DiveList!$C$3:$H$71,IF($E12="S",5,IF($E12="P", 4, IF($E12="T", 3,IF($E12="F",6,5)))), FALSE)</f>
        <v>#N/A</v>
      </c>
      <c r="G12" s="31"/>
      <c r="H12" s="32"/>
      <c r="I12" s="32"/>
      <c r="J12" s="33"/>
      <c r="K12" s="33"/>
      <c r="L12" s="53" t="str">
        <f t="shared" si="1"/>
        <v/>
      </c>
      <c r="M12" s="51" t="str">
        <f>IF(ISNUMBER(L12),L12*F12,"")</f>
        <v/>
      </c>
      <c r="N12" s="54" t="str">
        <f t="shared" ref="N12:N13" si="2">IF(AND(ISNUMBER(N11), ISNUMBER(M12)),N11+M12,"")</f>
        <v/>
      </c>
    </row>
    <row r="13" spans="2:16" ht="14.25" customHeight="1" thickBot="1" x14ac:dyDescent="0.25">
      <c r="B13" s="80" t="s">
        <v>159</v>
      </c>
      <c r="C13" s="25"/>
      <c r="D13" s="23" t="e">
        <f>VLOOKUP($C13,DiveList!$C$3:$D$71,2,FALSE)</f>
        <v>#N/A</v>
      </c>
      <c r="E13" s="26"/>
      <c r="F13" s="24" t="e">
        <f>VLOOKUP($C13,DiveList!$C$3:$H$71,IF($E13="S",5,IF($E13="P", 4, IF($E13="T", 3,IF($E13="F",6,5)))), FALSE)</f>
        <v>#N/A</v>
      </c>
      <c r="G13" s="31"/>
      <c r="H13" s="32"/>
      <c r="I13" s="32"/>
      <c r="J13" s="33"/>
      <c r="K13" s="33"/>
      <c r="L13" s="53" t="str">
        <f t="shared" si="1"/>
        <v/>
      </c>
      <c r="M13" s="51" t="str">
        <f>IF(ISNUMBER(L13),L13*F13,"")</f>
        <v/>
      </c>
      <c r="N13" s="54" t="str">
        <f t="shared" si="2"/>
        <v/>
      </c>
    </row>
    <row r="14" spans="2:16" ht="14.25" customHeight="1" thickTop="1" thickBot="1" x14ac:dyDescent="0.25">
      <c r="B14" s="56" t="s">
        <v>12</v>
      </c>
      <c r="C14" s="29"/>
      <c r="D14" s="57" t="e">
        <f>VLOOKUP($C14,DiveList!$C$3:$D$71,2,FALSE)</f>
        <v>#N/A</v>
      </c>
      <c r="E14" s="34"/>
      <c r="F14" s="58" t="e">
        <f>VLOOKUP($C14,DiveList!$C$3:$H$71,IF($E14="S",5,IF($E14="P", 4, IF($E14="T", 3,IF($E14="F",6,5)))), FALSE)</f>
        <v>#N/A</v>
      </c>
      <c r="G14" s="35"/>
      <c r="H14" s="36"/>
      <c r="I14" s="36"/>
      <c r="J14" s="36"/>
      <c r="K14" s="36"/>
      <c r="L14" s="59" t="str">
        <f t="shared" si="1"/>
        <v/>
      </c>
      <c r="M14" s="59" t="str">
        <f>IF(ISNUMBER(L14),L14*F14,"")</f>
        <v/>
      </c>
      <c r="N14" s="60" t="str">
        <f>IF(AND(ISNUMBER(N13), ISNUMBER(M14)),N13+M14,"")</f>
        <v/>
      </c>
    </row>
    <row r="15" spans="2:16" ht="20.25" customHeight="1" thickTop="1" thickBot="1" x14ac:dyDescent="0.25">
      <c r="B15" s="61"/>
      <c r="C15" s="62"/>
      <c r="D15" s="62"/>
      <c r="E15" s="62"/>
      <c r="F15" s="63"/>
      <c r="G15" s="46"/>
      <c r="H15" s="40"/>
      <c r="I15" s="40"/>
      <c r="J15" s="40"/>
      <c r="K15" s="40"/>
      <c r="L15" s="40"/>
      <c r="M15" s="64" t="s">
        <v>30</v>
      </c>
      <c r="N15" s="74" t="str">
        <f>IF(ISNUMBER(N14),N14,N13)</f>
        <v/>
      </c>
    </row>
    <row r="16" spans="2:16" ht="16.5" customHeight="1" thickTop="1" x14ac:dyDescent="0.2">
      <c r="B16" s="1"/>
      <c r="C16" s="5"/>
      <c r="D16" s="5"/>
      <c r="E16" s="5"/>
      <c r="F16" s="6"/>
      <c r="G16" s="2"/>
    </row>
    <row r="17" spans="2:14" ht="13.5" thickBot="1" x14ac:dyDescent="0.25"/>
    <row r="18" spans="2:14" x14ac:dyDescent="0.2">
      <c r="B18" s="42" t="s">
        <v>13</v>
      </c>
      <c r="C18" s="88"/>
      <c r="D18" s="43" t="s">
        <v>16</v>
      </c>
      <c r="E18" s="9" t="s">
        <v>110</v>
      </c>
      <c r="F18" s="44"/>
      <c r="G18" s="44"/>
      <c r="H18" s="44"/>
      <c r="I18" s="44"/>
      <c r="J18" s="44"/>
      <c r="K18" s="44"/>
      <c r="L18" s="44"/>
      <c r="M18" s="65" t="s">
        <v>128</v>
      </c>
      <c r="N18" s="90"/>
    </row>
    <row r="19" spans="2:14" ht="13.5" thickBot="1" x14ac:dyDescent="0.25">
      <c r="B19" s="71" t="s">
        <v>14</v>
      </c>
      <c r="C19" s="89"/>
      <c r="D19" s="43" t="s">
        <v>17</v>
      </c>
      <c r="E19" s="9" t="s">
        <v>127</v>
      </c>
      <c r="F19" s="44"/>
      <c r="G19" s="44"/>
      <c r="H19" s="44"/>
      <c r="I19" s="44"/>
      <c r="J19" s="44"/>
      <c r="K19" s="44"/>
      <c r="L19" s="44"/>
      <c r="M19" s="72" t="s">
        <v>129</v>
      </c>
      <c r="N19" s="91"/>
    </row>
    <row r="20" spans="2:14" x14ac:dyDescent="0.2">
      <c r="B20" s="45"/>
      <c r="C20" s="46"/>
      <c r="D20" s="46"/>
      <c r="E20" s="46"/>
      <c r="F20" s="46"/>
      <c r="G20" s="46"/>
      <c r="H20" s="40"/>
      <c r="I20" s="40"/>
      <c r="J20" s="40"/>
      <c r="K20" s="40"/>
      <c r="L20" s="40"/>
      <c r="M20" s="40"/>
      <c r="N20" s="40"/>
    </row>
    <row r="21" spans="2:14" x14ac:dyDescent="0.2">
      <c r="B21" s="47"/>
      <c r="C21" s="48" t="s">
        <v>3</v>
      </c>
      <c r="D21" s="49" t="s">
        <v>4</v>
      </c>
      <c r="E21" s="49" t="s">
        <v>5</v>
      </c>
      <c r="F21" s="49" t="s">
        <v>6</v>
      </c>
      <c r="G21" s="49">
        <v>1</v>
      </c>
      <c r="H21" s="50">
        <v>2</v>
      </c>
      <c r="I21" s="50">
        <v>3</v>
      </c>
      <c r="J21" s="50">
        <v>4</v>
      </c>
      <c r="K21" s="50">
        <v>5</v>
      </c>
      <c r="L21" s="51" t="s">
        <v>7</v>
      </c>
      <c r="M21" s="51" t="s">
        <v>8</v>
      </c>
      <c r="N21" s="51" t="s">
        <v>126</v>
      </c>
    </row>
    <row r="22" spans="2:14" x14ac:dyDescent="0.2">
      <c r="B22" s="52" t="s">
        <v>9</v>
      </c>
      <c r="C22" s="30">
        <v>101</v>
      </c>
      <c r="D22" s="27" t="s">
        <v>22</v>
      </c>
      <c r="E22" s="28"/>
      <c r="F22" s="24">
        <v>1.9</v>
      </c>
      <c r="G22" s="31"/>
      <c r="H22" s="32"/>
      <c r="I22" s="32"/>
      <c r="J22" s="32"/>
      <c r="K22" s="32"/>
      <c r="L22" s="53" t="str">
        <f>IF(COUNT(G22:K22)=0,"", IF(COUNT(G22:K22)=2,SUM(G22:K22)*1.5, IF(COUNT(G22:K22)=3,SUM(G22:K22), IF(COUNT(G22:K22)=5,SUM(G22:K22)-MIN(G22:K22)-MAX(G22:K22), ))))</f>
        <v/>
      </c>
      <c r="M22" s="51" t="str">
        <f t="shared" ref="M22:M23" si="3">IF(ISNUMBER(L22),L22*F22,"")</f>
        <v/>
      </c>
      <c r="N22" s="54" t="str">
        <f>M22</f>
        <v/>
      </c>
    </row>
    <row r="23" spans="2:14" x14ac:dyDescent="0.2">
      <c r="B23" s="55" t="s">
        <v>10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1"/>
      <c r="H23" s="32"/>
      <c r="I23" s="32"/>
      <c r="J23" s="33"/>
      <c r="K23" s="33"/>
      <c r="L23" s="53" t="str">
        <f t="shared" ref="L23:L28" si="4">IF(COUNT(G23:K23)=0,"", IF(COUNT(G23:K23)=2,SUM(G23:K23)*1.5, IF(COUNT(G23:K23)=3,SUM(G23:K23), IF(COUNT(G23:K23)=5,SUM(G23:K23)-MIN(G23:K23)-MAX(G23:K23), ))))</f>
        <v/>
      </c>
      <c r="M23" s="51" t="str">
        <f t="shared" si="3"/>
        <v/>
      </c>
      <c r="N23" s="54" t="str">
        <f>IF(AND(ISNUMBER(N22), ISNUMBER(M23)),N22+M23,"")</f>
        <v/>
      </c>
    </row>
    <row r="24" spans="2:14" x14ac:dyDescent="0.2">
      <c r="B24" s="55" t="s">
        <v>11</v>
      </c>
      <c r="C24" s="25"/>
      <c r="D24" s="23" t="e">
        <f>VLOOKUP($C24,DiveList!$C$3:$D$71,2,FALSE)</f>
        <v>#N/A</v>
      </c>
      <c r="E24" s="26"/>
      <c r="F24" s="24" t="e">
        <f>VLOOKUP($C24,DiveList!$C$3:$H$71,IF($E24="S",5,IF($E24="P", 4, IF($E24="T", 3,IF($E24="F",6,5)))), FALSE)</f>
        <v>#N/A</v>
      </c>
      <c r="G24" s="31"/>
      <c r="H24" s="32"/>
      <c r="I24" s="32"/>
      <c r="J24" s="33"/>
      <c r="K24" s="33"/>
      <c r="L24" s="53" t="str">
        <f t="shared" si="4"/>
        <v/>
      </c>
      <c r="M24" s="51" t="str">
        <f>IF(ISNUMBER(L24),L24*F24,"")</f>
        <v/>
      </c>
      <c r="N24" s="54" t="str">
        <f>IF(AND(ISNUMBER(N23), ISNUMBER(M24)),N23+M24,"")</f>
        <v/>
      </c>
    </row>
    <row r="25" spans="2:14" x14ac:dyDescent="0.2">
      <c r="B25" s="80" t="s">
        <v>19</v>
      </c>
      <c r="C25" s="25"/>
      <c r="D25" s="23" t="e">
        <f>VLOOKUP($C25,DiveList!$C$3:$D$71,2,FALSE)</f>
        <v>#N/A</v>
      </c>
      <c r="E25" s="26"/>
      <c r="F25" s="24" t="e">
        <f>VLOOKUP($C25,DiveList!$C$3:$H$71,IF($E25="S",5,IF($E25="P", 4, IF($E25="T", 3,IF($E25="F",6,5)))), FALSE)</f>
        <v>#N/A</v>
      </c>
      <c r="G25" s="31"/>
      <c r="H25" s="32"/>
      <c r="I25" s="32"/>
      <c r="J25" s="33"/>
      <c r="K25" s="33"/>
      <c r="L25" s="53" t="str">
        <f t="shared" si="4"/>
        <v/>
      </c>
      <c r="M25" s="51" t="str">
        <f>IF(ISNUMBER(L25),L25*F25,"")</f>
        <v/>
      </c>
      <c r="N25" s="54" t="str">
        <f>IF(AND(ISNUMBER(N24), ISNUMBER(M25)),N24+M25,"")</f>
        <v/>
      </c>
    </row>
    <row r="26" spans="2:14" x14ac:dyDescent="0.2">
      <c r="B26" s="80" t="s">
        <v>159</v>
      </c>
      <c r="C26" s="25"/>
      <c r="D26" s="23" t="e">
        <f>VLOOKUP($C26,DiveList!$C$3:$D$71,2,FALSE)</f>
        <v>#N/A</v>
      </c>
      <c r="E26" s="26"/>
      <c r="F26" s="24" t="e">
        <f>VLOOKUP($C26,DiveList!$C$3:$H$71,IF($E26="S",5,IF($E26="P", 4, IF($E26="T", 3,IF($E26="F",6,5)))), FALSE)</f>
        <v>#N/A</v>
      </c>
      <c r="G26" s="31"/>
      <c r="H26" s="32"/>
      <c r="I26" s="32"/>
      <c r="J26" s="33"/>
      <c r="K26" s="33"/>
      <c r="L26" s="53" t="str">
        <f t="shared" si="4"/>
        <v/>
      </c>
      <c r="M26" s="51" t="str">
        <f>IF(ISNUMBER(L26),L26*F26,"")</f>
        <v/>
      </c>
      <c r="N26" s="54" t="str">
        <f t="shared" ref="N26:N27" si="5">IF(AND(ISNUMBER(N25), ISNUMBER(M26)),N25+M26,"")</f>
        <v/>
      </c>
    </row>
    <row r="27" spans="2:14" ht="13.5" thickBot="1" x14ac:dyDescent="0.25">
      <c r="B27" s="80" t="s">
        <v>159</v>
      </c>
      <c r="C27" s="25"/>
      <c r="D27" s="23" t="e">
        <f>VLOOKUP($C27,DiveList!$C$3:$D$71,2,FALSE)</f>
        <v>#N/A</v>
      </c>
      <c r="E27" s="26"/>
      <c r="F27" s="24" t="e">
        <f>VLOOKUP($C27,DiveList!$C$3:$H$71,IF($E27="S",5,IF($E27="P", 4, IF($E27="T", 3,IF($E27="F",6,5)))), FALSE)</f>
        <v>#N/A</v>
      </c>
      <c r="G27" s="31"/>
      <c r="H27" s="32"/>
      <c r="I27" s="32"/>
      <c r="J27" s="33"/>
      <c r="K27" s="33"/>
      <c r="L27" s="53" t="str">
        <f t="shared" si="4"/>
        <v/>
      </c>
      <c r="M27" s="51" t="str">
        <f>IF(ISNUMBER(L27),L27*F27,"")</f>
        <v/>
      </c>
      <c r="N27" s="54" t="str">
        <f t="shared" si="5"/>
        <v/>
      </c>
    </row>
    <row r="28" spans="2:14" ht="14.25" thickTop="1" thickBot="1" x14ac:dyDescent="0.25">
      <c r="B28" s="56" t="s">
        <v>12</v>
      </c>
      <c r="C28" s="29"/>
      <c r="D28" s="57" t="e">
        <f>VLOOKUP($C28,DiveList!$C$3:$D$71,2,FALSE)</f>
        <v>#N/A</v>
      </c>
      <c r="E28" s="34"/>
      <c r="F28" s="58" t="e">
        <f>VLOOKUP($C28,DiveList!$C$3:$H$71,IF($E28="S",5,IF($E28="P", 4, IF($E28="T", 3,IF($E28="F",6,5)))), FALSE)</f>
        <v>#N/A</v>
      </c>
      <c r="G28" s="35"/>
      <c r="H28" s="36"/>
      <c r="I28" s="36"/>
      <c r="J28" s="36"/>
      <c r="K28" s="36"/>
      <c r="L28" s="59" t="str">
        <f t="shared" si="4"/>
        <v/>
      </c>
      <c r="M28" s="59" t="str">
        <f>IF(ISNUMBER(L28),L28*F28,"")</f>
        <v/>
      </c>
      <c r="N28" s="60" t="str">
        <f>IF(AND(ISNUMBER(N27), ISNUMBER(M28)),N27+M28,"")</f>
        <v/>
      </c>
    </row>
    <row r="29" spans="2:14" ht="14.25" thickTop="1" thickBot="1" x14ac:dyDescent="0.25">
      <c r="B29" s="61"/>
      <c r="C29" s="62"/>
      <c r="D29" s="62"/>
      <c r="E29" s="62"/>
      <c r="F29" s="63"/>
      <c r="G29" s="46"/>
      <c r="H29" s="40"/>
      <c r="I29" s="40"/>
      <c r="J29" s="40"/>
      <c r="K29" s="40"/>
      <c r="L29" s="40"/>
      <c r="M29" s="64" t="s">
        <v>30</v>
      </c>
      <c r="N29" s="74" t="str">
        <f>IF(ISNUMBER(N28),N28,N27)</f>
        <v/>
      </c>
    </row>
    <row r="30" spans="2:14" ht="13.5" thickTop="1" x14ac:dyDescent="0.2">
      <c r="B30" s="1"/>
      <c r="C30" s="5"/>
      <c r="D30" s="5"/>
      <c r="E30" s="5"/>
      <c r="F30" s="6"/>
      <c r="G30" s="2"/>
    </row>
    <row r="31" spans="2:14" ht="13.5" thickBot="1" x14ac:dyDescent="0.25"/>
    <row r="32" spans="2:14" x14ac:dyDescent="0.2">
      <c r="B32" s="42" t="s">
        <v>13</v>
      </c>
      <c r="C32" s="88"/>
      <c r="D32" s="43" t="s">
        <v>16</v>
      </c>
      <c r="E32" s="9" t="s">
        <v>110</v>
      </c>
      <c r="F32" s="44"/>
      <c r="G32" s="44"/>
      <c r="H32" s="44"/>
      <c r="I32" s="44"/>
      <c r="J32" s="44"/>
      <c r="K32" s="44"/>
      <c r="L32" s="44"/>
      <c r="M32" s="65" t="s">
        <v>128</v>
      </c>
      <c r="N32" s="90"/>
    </row>
    <row r="33" spans="2:14" ht="13.5" thickBot="1" x14ac:dyDescent="0.25">
      <c r="B33" s="71" t="s">
        <v>14</v>
      </c>
      <c r="C33" s="89"/>
      <c r="D33" s="43" t="s">
        <v>17</v>
      </c>
      <c r="E33" s="9" t="s">
        <v>127</v>
      </c>
      <c r="F33" s="44"/>
      <c r="G33" s="44"/>
      <c r="H33" s="44"/>
      <c r="I33" s="44"/>
      <c r="J33" s="44"/>
      <c r="K33" s="44"/>
      <c r="L33" s="44"/>
      <c r="M33" s="72" t="s">
        <v>129</v>
      </c>
      <c r="N33" s="91"/>
    </row>
    <row r="34" spans="2:14" x14ac:dyDescent="0.2">
      <c r="B34" s="45"/>
      <c r="C34" s="46"/>
      <c r="D34" s="46"/>
      <c r="E34" s="46"/>
      <c r="F34" s="46"/>
      <c r="G34" s="46"/>
      <c r="H34" s="40"/>
      <c r="I34" s="40"/>
      <c r="J34" s="40"/>
      <c r="K34" s="40"/>
      <c r="L34" s="40"/>
      <c r="M34" s="40"/>
      <c r="N34" s="40"/>
    </row>
    <row r="35" spans="2:14" x14ac:dyDescent="0.2">
      <c r="B35" s="47"/>
      <c r="C35" s="48" t="s">
        <v>3</v>
      </c>
      <c r="D35" s="49" t="s">
        <v>4</v>
      </c>
      <c r="E35" s="49" t="s">
        <v>5</v>
      </c>
      <c r="F35" s="49" t="s">
        <v>6</v>
      </c>
      <c r="G35" s="49">
        <v>1</v>
      </c>
      <c r="H35" s="50">
        <v>2</v>
      </c>
      <c r="I35" s="50">
        <v>3</v>
      </c>
      <c r="J35" s="50">
        <v>4</v>
      </c>
      <c r="K35" s="50">
        <v>5</v>
      </c>
      <c r="L35" s="51" t="s">
        <v>7</v>
      </c>
      <c r="M35" s="51" t="s">
        <v>8</v>
      </c>
      <c r="N35" s="51" t="s">
        <v>126</v>
      </c>
    </row>
    <row r="36" spans="2:14" x14ac:dyDescent="0.2">
      <c r="B36" s="52" t="s">
        <v>9</v>
      </c>
      <c r="C36" s="30">
        <v>101</v>
      </c>
      <c r="D36" s="27" t="s">
        <v>22</v>
      </c>
      <c r="E36" s="28"/>
      <c r="F36" s="24">
        <v>1.9</v>
      </c>
      <c r="G36" s="31"/>
      <c r="H36" s="32"/>
      <c r="I36" s="32"/>
      <c r="J36" s="32"/>
      <c r="K36" s="32"/>
      <c r="L36" s="53" t="str">
        <f>IF(COUNT(G36:K36)=0,"", IF(COUNT(G36:K36)=2,SUM(G36:K36)*1.5, IF(COUNT(G36:K36)=3,SUM(G36:K36), IF(COUNT(G36:K36)=5,SUM(G36:K36)-MIN(G36:K36)-MAX(G36:K36), ))))</f>
        <v/>
      </c>
      <c r="M36" s="51" t="str">
        <f t="shared" ref="M36:M37" si="6">IF(ISNUMBER(L36),L36*F36,"")</f>
        <v/>
      </c>
      <c r="N36" s="54" t="str">
        <f>M36</f>
        <v/>
      </c>
    </row>
    <row r="37" spans="2:14" x14ac:dyDescent="0.2">
      <c r="B37" s="55" t="s">
        <v>10</v>
      </c>
      <c r="C37" s="25"/>
      <c r="D37" s="23" t="e">
        <f>VLOOKUP($C37,DiveList!$C$3:$D$71,2,FALSE)</f>
        <v>#N/A</v>
      </c>
      <c r="E37" s="26"/>
      <c r="F37" s="24" t="e">
        <f>VLOOKUP($C37,DiveList!$C$3:$H$71,IF($E37="S",5,IF($E37="P", 4, IF($E37="T", 3,IF($E37="F",6,5)))), FALSE)</f>
        <v>#N/A</v>
      </c>
      <c r="G37" s="31"/>
      <c r="H37" s="32"/>
      <c r="I37" s="32"/>
      <c r="J37" s="33"/>
      <c r="K37" s="33"/>
      <c r="L37" s="53" t="str">
        <f t="shared" ref="L37:L42" si="7">IF(COUNT(G37:K37)=0,"", IF(COUNT(G37:K37)=2,SUM(G37:K37)*1.5, IF(COUNT(G37:K37)=3,SUM(G37:K37), IF(COUNT(G37:K37)=5,SUM(G37:K37)-MIN(G37:K37)-MAX(G37:K37), ))))</f>
        <v/>
      </c>
      <c r="M37" s="51" t="str">
        <f t="shared" si="6"/>
        <v/>
      </c>
      <c r="N37" s="54" t="str">
        <f>IF(AND(ISNUMBER(N36), ISNUMBER(M37)),N36+M37,"")</f>
        <v/>
      </c>
    </row>
    <row r="38" spans="2:14" x14ac:dyDescent="0.2">
      <c r="B38" s="55" t="s">
        <v>11</v>
      </c>
      <c r="C38" s="25"/>
      <c r="D38" s="23" t="e">
        <f>VLOOKUP($C38,DiveList!$C$3:$D$71,2,FALSE)</f>
        <v>#N/A</v>
      </c>
      <c r="E38" s="26"/>
      <c r="F38" s="24" t="e">
        <f>VLOOKUP($C38,DiveList!$C$3:$H$71,IF($E38="S",5,IF($E38="P", 4, IF($E38="T", 3,IF($E38="F",6,5)))), FALSE)</f>
        <v>#N/A</v>
      </c>
      <c r="G38" s="31"/>
      <c r="H38" s="32"/>
      <c r="I38" s="32"/>
      <c r="J38" s="33"/>
      <c r="K38" s="33"/>
      <c r="L38" s="53" t="str">
        <f t="shared" si="7"/>
        <v/>
      </c>
      <c r="M38" s="51" t="str">
        <f>IF(ISNUMBER(L38),L38*F38,"")</f>
        <v/>
      </c>
      <c r="N38" s="54" t="str">
        <f>IF(AND(ISNUMBER(N37), ISNUMBER(M38)),N37+M38,"")</f>
        <v/>
      </c>
    </row>
    <row r="39" spans="2:14" x14ac:dyDescent="0.2">
      <c r="B39" s="80" t="s">
        <v>19</v>
      </c>
      <c r="C39" s="25"/>
      <c r="D39" s="23" t="e">
        <f>VLOOKUP($C39,DiveList!$C$3:$D$71,2,FALSE)</f>
        <v>#N/A</v>
      </c>
      <c r="E39" s="26"/>
      <c r="F39" s="24" t="e">
        <f>VLOOKUP($C39,DiveList!$C$3:$H$71,IF($E39="S",5,IF($E39="P", 4, IF($E39="T", 3,IF($E39="F",6,5)))), FALSE)</f>
        <v>#N/A</v>
      </c>
      <c r="G39" s="31"/>
      <c r="H39" s="32"/>
      <c r="I39" s="32"/>
      <c r="J39" s="33"/>
      <c r="K39" s="33"/>
      <c r="L39" s="53" t="str">
        <f t="shared" si="7"/>
        <v/>
      </c>
      <c r="M39" s="51" t="str">
        <f>IF(ISNUMBER(L39),L39*F39,"")</f>
        <v/>
      </c>
      <c r="N39" s="54" t="str">
        <f>IF(AND(ISNUMBER(N38), ISNUMBER(M39)),N38+M39,"")</f>
        <v/>
      </c>
    </row>
    <row r="40" spans="2:14" x14ac:dyDescent="0.2">
      <c r="B40" s="80" t="s">
        <v>159</v>
      </c>
      <c r="C40" s="25"/>
      <c r="D40" s="23" t="e">
        <f>VLOOKUP($C40,DiveList!$C$3:$D$71,2,FALSE)</f>
        <v>#N/A</v>
      </c>
      <c r="E40" s="26"/>
      <c r="F40" s="24" t="e">
        <f>VLOOKUP($C40,DiveList!$C$3:$H$71,IF($E40="S",5,IF($E40="P", 4, IF($E40="T", 3,IF($E40="F",6,5)))), FALSE)</f>
        <v>#N/A</v>
      </c>
      <c r="G40" s="31"/>
      <c r="H40" s="32"/>
      <c r="I40" s="32"/>
      <c r="J40" s="33"/>
      <c r="K40" s="33"/>
      <c r="L40" s="53" t="str">
        <f t="shared" si="7"/>
        <v/>
      </c>
      <c r="M40" s="51" t="str">
        <f>IF(ISNUMBER(L40),L40*F40,"")</f>
        <v/>
      </c>
      <c r="N40" s="54" t="str">
        <f t="shared" ref="N40:N41" si="8">IF(AND(ISNUMBER(N39), ISNUMBER(M40)),N39+M40,"")</f>
        <v/>
      </c>
    </row>
    <row r="41" spans="2:14" ht="13.5" thickBot="1" x14ac:dyDescent="0.25">
      <c r="B41" s="80" t="s">
        <v>159</v>
      </c>
      <c r="C41" s="25"/>
      <c r="D41" s="23" t="e">
        <f>VLOOKUP($C41,DiveList!$C$3:$D$71,2,FALSE)</f>
        <v>#N/A</v>
      </c>
      <c r="E41" s="26"/>
      <c r="F41" s="24" t="e">
        <f>VLOOKUP($C41,DiveList!$C$3:$H$71,IF($E41="S",5,IF($E41="P", 4, IF($E41="T", 3,IF($E41="F",6,5)))), FALSE)</f>
        <v>#N/A</v>
      </c>
      <c r="G41" s="31"/>
      <c r="H41" s="32"/>
      <c r="I41" s="32"/>
      <c r="J41" s="33"/>
      <c r="K41" s="33"/>
      <c r="L41" s="53" t="str">
        <f t="shared" si="7"/>
        <v/>
      </c>
      <c r="M41" s="51" t="str">
        <f>IF(ISNUMBER(L41),L41*F41,"")</f>
        <v/>
      </c>
      <c r="N41" s="54" t="str">
        <f t="shared" si="8"/>
        <v/>
      </c>
    </row>
    <row r="42" spans="2:14" ht="14.25" thickTop="1" thickBot="1" x14ac:dyDescent="0.25">
      <c r="B42" s="56" t="s">
        <v>12</v>
      </c>
      <c r="C42" s="29"/>
      <c r="D42" s="57" t="e">
        <f>VLOOKUP($C42,DiveList!$C$3:$D$71,2,FALSE)</f>
        <v>#N/A</v>
      </c>
      <c r="E42" s="34"/>
      <c r="F42" s="58" t="e">
        <f>VLOOKUP($C42,DiveList!$C$3:$H$71,IF($E42="S",5,IF($E42="P", 4, IF($E42="T", 3,IF($E42="F",6,5)))), FALSE)</f>
        <v>#N/A</v>
      </c>
      <c r="G42" s="35"/>
      <c r="H42" s="36"/>
      <c r="I42" s="36"/>
      <c r="J42" s="36"/>
      <c r="K42" s="36"/>
      <c r="L42" s="59" t="str">
        <f t="shared" si="7"/>
        <v/>
      </c>
      <c r="M42" s="59" t="str">
        <f>IF(ISNUMBER(L42),L42*F42,"")</f>
        <v/>
      </c>
      <c r="N42" s="60" t="str">
        <f>IF(AND(ISNUMBER(N41), ISNUMBER(M42)),N41+M42,"")</f>
        <v/>
      </c>
    </row>
    <row r="43" spans="2:14" ht="14.25" thickTop="1" thickBot="1" x14ac:dyDescent="0.25">
      <c r="B43" s="61"/>
      <c r="C43" s="62"/>
      <c r="D43" s="62"/>
      <c r="E43" s="62"/>
      <c r="F43" s="63"/>
      <c r="G43" s="46"/>
      <c r="H43" s="40"/>
      <c r="I43" s="40"/>
      <c r="J43" s="40"/>
      <c r="K43" s="40"/>
      <c r="L43" s="40"/>
      <c r="M43" s="64" t="s">
        <v>30</v>
      </c>
      <c r="N43" s="74" t="str">
        <f>IF(ISNUMBER(N42),N42,N41)</f>
        <v/>
      </c>
    </row>
    <row r="44" spans="2:14" ht="13.5" thickTop="1" x14ac:dyDescent="0.2">
      <c r="B44" s="1"/>
      <c r="C44" s="5"/>
      <c r="D44" s="5"/>
      <c r="E44" s="5"/>
      <c r="F44" s="6"/>
      <c r="G44" s="2"/>
    </row>
    <row r="45" spans="2:14" ht="13.5" thickBot="1" x14ac:dyDescent="0.25"/>
    <row r="46" spans="2:14" x14ac:dyDescent="0.2">
      <c r="B46" s="42" t="s">
        <v>13</v>
      </c>
      <c r="C46" s="88"/>
      <c r="D46" s="43" t="s">
        <v>16</v>
      </c>
      <c r="E46" s="9" t="s">
        <v>110</v>
      </c>
      <c r="F46" s="44"/>
      <c r="G46" s="44"/>
      <c r="H46" s="44"/>
      <c r="I46" s="44"/>
      <c r="J46" s="44"/>
      <c r="K46" s="44"/>
      <c r="L46" s="44"/>
      <c r="M46" s="65" t="s">
        <v>128</v>
      </c>
      <c r="N46" s="90"/>
    </row>
    <row r="47" spans="2:14" ht="13.5" thickBot="1" x14ac:dyDescent="0.25">
      <c r="B47" s="71" t="s">
        <v>14</v>
      </c>
      <c r="C47" s="89"/>
      <c r="D47" s="43" t="s">
        <v>17</v>
      </c>
      <c r="E47" s="9" t="s">
        <v>127</v>
      </c>
      <c r="F47" s="44"/>
      <c r="G47" s="44"/>
      <c r="H47" s="44"/>
      <c r="I47" s="44"/>
      <c r="J47" s="44"/>
      <c r="K47" s="44"/>
      <c r="L47" s="44"/>
      <c r="M47" s="72" t="s">
        <v>129</v>
      </c>
      <c r="N47" s="91"/>
    </row>
    <row r="48" spans="2:14" x14ac:dyDescent="0.2">
      <c r="B48" s="45"/>
      <c r="C48" s="46"/>
      <c r="D48" s="46"/>
      <c r="E48" s="46"/>
      <c r="F48" s="46"/>
      <c r="G48" s="46"/>
      <c r="H48" s="40"/>
      <c r="I48" s="40"/>
      <c r="J48" s="40"/>
      <c r="K48" s="40"/>
      <c r="L48" s="40"/>
      <c r="M48" s="40"/>
      <c r="N48" s="40"/>
    </row>
    <row r="49" spans="2:14" x14ac:dyDescent="0.2">
      <c r="B49" s="47"/>
      <c r="C49" s="48" t="s">
        <v>3</v>
      </c>
      <c r="D49" s="49" t="s">
        <v>4</v>
      </c>
      <c r="E49" s="49" t="s">
        <v>5</v>
      </c>
      <c r="F49" s="49" t="s">
        <v>6</v>
      </c>
      <c r="G49" s="49">
        <v>1</v>
      </c>
      <c r="H49" s="50">
        <v>2</v>
      </c>
      <c r="I49" s="50">
        <v>3</v>
      </c>
      <c r="J49" s="50">
        <v>4</v>
      </c>
      <c r="K49" s="50">
        <v>5</v>
      </c>
      <c r="L49" s="51" t="s">
        <v>7</v>
      </c>
      <c r="M49" s="51" t="s">
        <v>8</v>
      </c>
      <c r="N49" s="51" t="s">
        <v>126</v>
      </c>
    </row>
    <row r="50" spans="2:14" x14ac:dyDescent="0.2">
      <c r="B50" s="52" t="s">
        <v>9</v>
      </c>
      <c r="C50" s="30">
        <v>101</v>
      </c>
      <c r="D50" s="27" t="s">
        <v>22</v>
      </c>
      <c r="E50" s="28"/>
      <c r="F50" s="24">
        <v>1.9</v>
      </c>
      <c r="G50" s="31"/>
      <c r="H50" s="32"/>
      <c r="I50" s="32"/>
      <c r="J50" s="32"/>
      <c r="K50" s="32"/>
      <c r="L50" s="53" t="str">
        <f>IF(COUNT(G50:K50)=0,"", IF(COUNT(G50:K50)=2,SUM(G50:K50)*1.5, IF(COUNT(G50:K50)=3,SUM(G50:K50), IF(COUNT(G50:K50)=5,SUM(G50:K50)-MIN(G50:K50)-MAX(G50:K50), ))))</f>
        <v/>
      </c>
      <c r="M50" s="51" t="str">
        <f t="shared" ref="M50:M51" si="9">IF(ISNUMBER(L50),L50*F50,"")</f>
        <v/>
      </c>
      <c r="N50" s="54" t="str">
        <f>M50</f>
        <v/>
      </c>
    </row>
    <row r="51" spans="2:14" x14ac:dyDescent="0.2">
      <c r="B51" s="55" t="s">
        <v>10</v>
      </c>
      <c r="C51" s="25"/>
      <c r="D51" s="23" t="e">
        <f>VLOOKUP($C51,DiveList!$C$3:$D$71,2,FALSE)</f>
        <v>#N/A</v>
      </c>
      <c r="E51" s="26"/>
      <c r="F51" s="24" t="e">
        <f>VLOOKUP($C51,DiveList!$C$3:$H$71,IF($E51="S",5,IF($E51="P", 4, IF($E51="T", 3,IF($E51="F",6,5)))), FALSE)</f>
        <v>#N/A</v>
      </c>
      <c r="G51" s="31"/>
      <c r="H51" s="32"/>
      <c r="I51" s="32"/>
      <c r="J51" s="33"/>
      <c r="K51" s="33"/>
      <c r="L51" s="53" t="str">
        <f t="shared" ref="L51:L56" si="10">IF(COUNT(G51:K51)=0,"", IF(COUNT(G51:K51)=2,SUM(G51:K51)*1.5, IF(COUNT(G51:K51)=3,SUM(G51:K51), IF(COUNT(G51:K51)=5,SUM(G51:K51)-MIN(G51:K51)-MAX(G51:K51), ))))</f>
        <v/>
      </c>
      <c r="M51" s="51" t="str">
        <f t="shared" si="9"/>
        <v/>
      </c>
      <c r="N51" s="54" t="str">
        <f>IF(AND(ISNUMBER(N50), ISNUMBER(M51)),N50+M51,"")</f>
        <v/>
      </c>
    </row>
    <row r="52" spans="2:14" x14ac:dyDescent="0.2">
      <c r="B52" s="55" t="s">
        <v>11</v>
      </c>
      <c r="C52" s="25"/>
      <c r="D52" s="23" t="e">
        <f>VLOOKUP($C52,DiveList!$C$3:$D$71,2,FALSE)</f>
        <v>#N/A</v>
      </c>
      <c r="E52" s="26"/>
      <c r="F52" s="24" t="e">
        <f>VLOOKUP($C52,DiveList!$C$3:$H$71,IF($E52="S",5,IF($E52="P", 4, IF($E52="T", 3,IF($E52="F",6,5)))), FALSE)</f>
        <v>#N/A</v>
      </c>
      <c r="G52" s="31"/>
      <c r="H52" s="32"/>
      <c r="I52" s="32"/>
      <c r="J52" s="33"/>
      <c r="K52" s="33"/>
      <c r="L52" s="53" t="str">
        <f t="shared" si="10"/>
        <v/>
      </c>
      <c r="M52" s="51" t="str">
        <f>IF(ISNUMBER(L52),L52*F52,"")</f>
        <v/>
      </c>
      <c r="N52" s="54" t="str">
        <f>IF(AND(ISNUMBER(N51), ISNUMBER(M52)),N51+M52,"")</f>
        <v/>
      </c>
    </row>
    <row r="53" spans="2:14" x14ac:dyDescent="0.2">
      <c r="B53" s="80" t="s">
        <v>19</v>
      </c>
      <c r="C53" s="25"/>
      <c r="D53" s="23" t="e">
        <f>VLOOKUP($C53,DiveList!$C$3:$D$71,2,FALSE)</f>
        <v>#N/A</v>
      </c>
      <c r="E53" s="26"/>
      <c r="F53" s="24" t="e">
        <f>VLOOKUP($C53,DiveList!$C$3:$H$71,IF($E53="S",5,IF($E53="P", 4, IF($E53="T", 3,IF($E53="F",6,5)))), FALSE)</f>
        <v>#N/A</v>
      </c>
      <c r="G53" s="31"/>
      <c r="H53" s="32"/>
      <c r="I53" s="32"/>
      <c r="J53" s="33"/>
      <c r="K53" s="33"/>
      <c r="L53" s="53" t="str">
        <f t="shared" si="10"/>
        <v/>
      </c>
      <c r="M53" s="51" t="str">
        <f>IF(ISNUMBER(L53),L53*F53,"")</f>
        <v/>
      </c>
      <c r="N53" s="54" t="str">
        <f>IF(AND(ISNUMBER(N52), ISNUMBER(M53)),N52+M53,"")</f>
        <v/>
      </c>
    </row>
    <row r="54" spans="2:14" x14ac:dyDescent="0.2">
      <c r="B54" s="80" t="s">
        <v>159</v>
      </c>
      <c r="C54" s="25"/>
      <c r="D54" s="23" t="e">
        <f>VLOOKUP($C54,DiveList!$C$3:$D$71,2,FALSE)</f>
        <v>#N/A</v>
      </c>
      <c r="E54" s="26"/>
      <c r="F54" s="24" t="e">
        <f>VLOOKUP($C54,DiveList!$C$3:$H$71,IF($E54="S",5,IF($E54="P", 4, IF($E54="T", 3,IF($E54="F",6,5)))), FALSE)</f>
        <v>#N/A</v>
      </c>
      <c r="G54" s="31"/>
      <c r="H54" s="32"/>
      <c r="I54" s="32"/>
      <c r="J54" s="33"/>
      <c r="K54" s="33"/>
      <c r="L54" s="53" t="str">
        <f t="shared" si="10"/>
        <v/>
      </c>
      <c r="M54" s="51" t="str">
        <f>IF(ISNUMBER(L54),L54*F54,"")</f>
        <v/>
      </c>
      <c r="N54" s="54" t="str">
        <f t="shared" ref="N54:N55" si="11">IF(AND(ISNUMBER(N53), ISNUMBER(M54)),N53+M54,"")</f>
        <v/>
      </c>
    </row>
    <row r="55" spans="2:14" ht="13.5" thickBot="1" x14ac:dyDescent="0.25">
      <c r="B55" s="80" t="s">
        <v>159</v>
      </c>
      <c r="C55" s="25"/>
      <c r="D55" s="23" t="e">
        <f>VLOOKUP($C55,DiveList!$C$3:$D$71,2,FALSE)</f>
        <v>#N/A</v>
      </c>
      <c r="E55" s="26"/>
      <c r="F55" s="24" t="e">
        <f>VLOOKUP($C55,DiveList!$C$3:$H$71,IF($E55="S",5,IF($E55="P", 4, IF($E55="T", 3,IF($E55="F",6,5)))), FALSE)</f>
        <v>#N/A</v>
      </c>
      <c r="G55" s="31"/>
      <c r="H55" s="32"/>
      <c r="I55" s="32"/>
      <c r="J55" s="33"/>
      <c r="K55" s="33"/>
      <c r="L55" s="53" t="str">
        <f t="shared" si="10"/>
        <v/>
      </c>
      <c r="M55" s="51" t="str">
        <f>IF(ISNUMBER(L55),L55*F55,"")</f>
        <v/>
      </c>
      <c r="N55" s="54" t="str">
        <f t="shared" si="11"/>
        <v/>
      </c>
    </row>
    <row r="56" spans="2:14" ht="14.25" thickTop="1" thickBot="1" x14ac:dyDescent="0.25">
      <c r="B56" s="56" t="s">
        <v>12</v>
      </c>
      <c r="C56" s="29"/>
      <c r="D56" s="57" t="e">
        <f>VLOOKUP($C56,DiveList!$C$3:$D$71,2,FALSE)</f>
        <v>#N/A</v>
      </c>
      <c r="E56" s="34"/>
      <c r="F56" s="58" t="e">
        <f>VLOOKUP($C56,DiveList!$C$3:$H$71,IF($E56="S",5,IF($E56="P", 4, IF($E56="T", 3,IF($E56="F",6,5)))), FALSE)</f>
        <v>#N/A</v>
      </c>
      <c r="G56" s="35"/>
      <c r="H56" s="36"/>
      <c r="I56" s="36"/>
      <c r="J56" s="36"/>
      <c r="K56" s="36"/>
      <c r="L56" s="59" t="str">
        <f t="shared" si="10"/>
        <v/>
      </c>
      <c r="M56" s="59" t="str">
        <f>IF(ISNUMBER(L56),L56*F56,"")</f>
        <v/>
      </c>
      <c r="N56" s="60" t="str">
        <f>IF(AND(ISNUMBER(N55), ISNUMBER(M56)),N55+M56,"")</f>
        <v/>
      </c>
    </row>
    <row r="57" spans="2:14" ht="14.25" thickTop="1" thickBot="1" x14ac:dyDescent="0.25">
      <c r="B57" s="61"/>
      <c r="C57" s="62"/>
      <c r="D57" s="62"/>
      <c r="E57" s="62"/>
      <c r="F57" s="63"/>
      <c r="G57" s="46"/>
      <c r="H57" s="40"/>
      <c r="I57" s="40"/>
      <c r="J57" s="40"/>
      <c r="K57" s="40"/>
      <c r="L57" s="40"/>
      <c r="M57" s="64" t="s">
        <v>30</v>
      </c>
      <c r="N57" s="74" t="str">
        <f>IF(ISNUMBER(N56),N56,N55)</f>
        <v/>
      </c>
    </row>
    <row r="58" spans="2:14" ht="13.5" thickTop="1" x14ac:dyDescent="0.2">
      <c r="B58" s="1"/>
      <c r="C58" s="5"/>
      <c r="D58" s="5"/>
      <c r="E58" s="5"/>
      <c r="F58" s="6"/>
      <c r="G58" s="2"/>
    </row>
    <row r="59" spans="2:14" ht="13.5" thickBot="1" x14ac:dyDescent="0.25"/>
    <row r="60" spans="2:14" x14ac:dyDescent="0.2">
      <c r="B60" s="42" t="s">
        <v>13</v>
      </c>
      <c r="C60" s="88"/>
      <c r="D60" s="43" t="s">
        <v>16</v>
      </c>
      <c r="E60" s="9" t="s">
        <v>110</v>
      </c>
      <c r="F60" s="44"/>
      <c r="G60" s="44"/>
      <c r="H60" s="44"/>
      <c r="I60" s="44"/>
      <c r="J60" s="44"/>
      <c r="K60" s="44"/>
      <c r="L60" s="44"/>
      <c r="M60" s="65" t="s">
        <v>128</v>
      </c>
      <c r="N60" s="90"/>
    </row>
    <row r="61" spans="2:14" ht="13.5" thickBot="1" x14ac:dyDescent="0.25">
      <c r="B61" s="71" t="s">
        <v>14</v>
      </c>
      <c r="C61" s="89"/>
      <c r="D61" s="43" t="s">
        <v>17</v>
      </c>
      <c r="E61" s="9" t="s">
        <v>127</v>
      </c>
      <c r="F61" s="44"/>
      <c r="G61" s="44"/>
      <c r="H61" s="44"/>
      <c r="I61" s="44"/>
      <c r="J61" s="44"/>
      <c r="K61" s="44"/>
      <c r="L61" s="44"/>
      <c r="M61" s="72" t="s">
        <v>129</v>
      </c>
      <c r="N61" s="91"/>
    </row>
    <row r="62" spans="2:14" x14ac:dyDescent="0.2">
      <c r="B62" s="45"/>
      <c r="C62" s="46"/>
      <c r="D62" s="46"/>
      <c r="E62" s="46"/>
      <c r="F62" s="46"/>
      <c r="G62" s="46"/>
      <c r="H62" s="40"/>
      <c r="I62" s="40"/>
      <c r="J62" s="40"/>
      <c r="K62" s="40"/>
      <c r="L62" s="40"/>
      <c r="M62" s="40"/>
      <c r="N62" s="40"/>
    </row>
    <row r="63" spans="2:14" x14ac:dyDescent="0.2">
      <c r="B63" s="47"/>
      <c r="C63" s="48" t="s">
        <v>3</v>
      </c>
      <c r="D63" s="49" t="s">
        <v>4</v>
      </c>
      <c r="E63" s="49" t="s">
        <v>5</v>
      </c>
      <c r="F63" s="49" t="s">
        <v>6</v>
      </c>
      <c r="G63" s="49">
        <v>1</v>
      </c>
      <c r="H63" s="50">
        <v>2</v>
      </c>
      <c r="I63" s="50">
        <v>3</v>
      </c>
      <c r="J63" s="50">
        <v>4</v>
      </c>
      <c r="K63" s="50">
        <v>5</v>
      </c>
      <c r="L63" s="51" t="s">
        <v>7</v>
      </c>
      <c r="M63" s="51" t="s">
        <v>8</v>
      </c>
      <c r="N63" s="51" t="s">
        <v>126</v>
      </c>
    </row>
    <row r="64" spans="2:14" x14ac:dyDescent="0.2">
      <c r="B64" s="52" t="s">
        <v>9</v>
      </c>
      <c r="C64" s="30">
        <v>101</v>
      </c>
      <c r="D64" s="27" t="s">
        <v>22</v>
      </c>
      <c r="E64" s="28"/>
      <c r="F64" s="24">
        <v>1.9</v>
      </c>
      <c r="G64" s="31"/>
      <c r="H64" s="32"/>
      <c r="I64" s="32"/>
      <c r="J64" s="32"/>
      <c r="K64" s="32"/>
      <c r="L64" s="53" t="str">
        <f>IF(COUNT(G64:K64)=0,"", IF(COUNT(G64:K64)=2,SUM(G64:K64)*1.5, IF(COUNT(G64:K64)=3,SUM(G64:K64), IF(COUNT(G64:K64)=5,SUM(G64:K64)-MIN(G64:K64)-MAX(G64:K64), ))))</f>
        <v/>
      </c>
      <c r="M64" s="51" t="str">
        <f t="shared" ref="M64:M65" si="12">IF(ISNUMBER(L64),L64*F64,"")</f>
        <v/>
      </c>
      <c r="N64" s="54" t="str">
        <f>M64</f>
        <v/>
      </c>
    </row>
    <row r="65" spans="2:14" x14ac:dyDescent="0.2">
      <c r="B65" s="55" t="s">
        <v>10</v>
      </c>
      <c r="C65" s="25"/>
      <c r="D65" s="23" t="e">
        <f>VLOOKUP($C65,DiveList!$C$3:$D$71,2,FALSE)</f>
        <v>#N/A</v>
      </c>
      <c r="E65" s="26"/>
      <c r="F65" s="24" t="e">
        <f>VLOOKUP($C65,DiveList!$C$3:$H$71,IF($E65="S",5,IF($E65="P", 4, IF($E65="T", 3,IF($E65="F",6,5)))), FALSE)</f>
        <v>#N/A</v>
      </c>
      <c r="G65" s="31"/>
      <c r="H65" s="32"/>
      <c r="I65" s="32"/>
      <c r="J65" s="33"/>
      <c r="K65" s="33"/>
      <c r="L65" s="53" t="str">
        <f t="shared" ref="L65:L70" si="13">IF(COUNT(G65:K65)=0,"", IF(COUNT(G65:K65)=2,SUM(G65:K65)*1.5, IF(COUNT(G65:K65)=3,SUM(G65:K65), IF(COUNT(G65:K65)=5,SUM(G65:K65)-MIN(G65:K65)-MAX(G65:K65), ))))</f>
        <v/>
      </c>
      <c r="M65" s="51" t="str">
        <f t="shared" si="12"/>
        <v/>
      </c>
      <c r="N65" s="54" t="str">
        <f>IF(AND(ISNUMBER(N64), ISNUMBER(M65)),N64+M65,"")</f>
        <v/>
      </c>
    </row>
    <row r="66" spans="2:14" x14ac:dyDescent="0.2">
      <c r="B66" s="55" t="s">
        <v>11</v>
      </c>
      <c r="C66" s="25"/>
      <c r="D66" s="23" t="e">
        <f>VLOOKUP($C66,DiveList!$C$3:$D$71,2,FALSE)</f>
        <v>#N/A</v>
      </c>
      <c r="E66" s="26"/>
      <c r="F66" s="24" t="e">
        <f>VLOOKUP($C66,DiveList!$C$3:$H$71,IF($E66="S",5,IF($E66="P", 4, IF($E66="T", 3,IF($E66="F",6,5)))), FALSE)</f>
        <v>#N/A</v>
      </c>
      <c r="G66" s="31"/>
      <c r="H66" s="32"/>
      <c r="I66" s="32"/>
      <c r="J66" s="33"/>
      <c r="K66" s="33"/>
      <c r="L66" s="53" t="str">
        <f t="shared" si="13"/>
        <v/>
      </c>
      <c r="M66" s="51" t="str">
        <f>IF(ISNUMBER(L66),L66*F66,"")</f>
        <v/>
      </c>
      <c r="N66" s="54" t="str">
        <f>IF(AND(ISNUMBER(N65), ISNUMBER(M66)),N65+M66,"")</f>
        <v/>
      </c>
    </row>
    <row r="67" spans="2:14" x14ac:dyDescent="0.2">
      <c r="B67" s="80" t="s">
        <v>19</v>
      </c>
      <c r="C67" s="25"/>
      <c r="D67" s="23" t="e">
        <f>VLOOKUP($C67,DiveList!$C$3:$D$71,2,FALSE)</f>
        <v>#N/A</v>
      </c>
      <c r="E67" s="26"/>
      <c r="F67" s="24" t="e">
        <f>VLOOKUP($C67,DiveList!$C$3:$H$71,IF($E67="S",5,IF($E67="P", 4, IF($E67="T", 3,IF($E67="F",6,5)))), FALSE)</f>
        <v>#N/A</v>
      </c>
      <c r="G67" s="31"/>
      <c r="H67" s="32"/>
      <c r="I67" s="32"/>
      <c r="J67" s="33"/>
      <c r="K67" s="33"/>
      <c r="L67" s="53" t="str">
        <f t="shared" si="13"/>
        <v/>
      </c>
      <c r="M67" s="51" t="str">
        <f>IF(ISNUMBER(L67),L67*F67,"")</f>
        <v/>
      </c>
      <c r="N67" s="54" t="str">
        <f>IF(AND(ISNUMBER(N66), ISNUMBER(M67)),N66+M67,"")</f>
        <v/>
      </c>
    </row>
    <row r="68" spans="2:14" x14ac:dyDescent="0.2">
      <c r="B68" s="80" t="s">
        <v>159</v>
      </c>
      <c r="C68" s="25"/>
      <c r="D68" s="23" t="e">
        <f>VLOOKUP($C68,DiveList!$C$3:$D$71,2,FALSE)</f>
        <v>#N/A</v>
      </c>
      <c r="E68" s="26"/>
      <c r="F68" s="24" t="e">
        <f>VLOOKUP($C68,DiveList!$C$3:$H$71,IF($E68="S",5,IF($E68="P", 4, IF($E68="T", 3,IF($E68="F",6,5)))), FALSE)</f>
        <v>#N/A</v>
      </c>
      <c r="G68" s="31"/>
      <c r="H68" s="32"/>
      <c r="I68" s="32"/>
      <c r="J68" s="33"/>
      <c r="K68" s="33"/>
      <c r="L68" s="53" t="str">
        <f t="shared" si="13"/>
        <v/>
      </c>
      <c r="M68" s="51" t="str">
        <f>IF(ISNUMBER(L68),L68*F68,"")</f>
        <v/>
      </c>
      <c r="N68" s="54" t="str">
        <f t="shared" ref="N68:N69" si="14">IF(AND(ISNUMBER(N67), ISNUMBER(M68)),N67+M68,"")</f>
        <v/>
      </c>
    </row>
    <row r="69" spans="2:14" ht="13.5" thickBot="1" x14ac:dyDescent="0.25">
      <c r="B69" s="80" t="s">
        <v>159</v>
      </c>
      <c r="C69" s="25"/>
      <c r="D69" s="23" t="e">
        <f>VLOOKUP($C69,DiveList!$C$3:$D$71,2,FALSE)</f>
        <v>#N/A</v>
      </c>
      <c r="E69" s="26"/>
      <c r="F69" s="24" t="e">
        <f>VLOOKUP($C69,DiveList!$C$3:$H$71,IF($E69="S",5,IF($E69="P", 4, IF($E69="T", 3,IF($E69="F",6,5)))), FALSE)</f>
        <v>#N/A</v>
      </c>
      <c r="G69" s="31"/>
      <c r="H69" s="32"/>
      <c r="I69" s="32"/>
      <c r="J69" s="33"/>
      <c r="K69" s="33"/>
      <c r="L69" s="53" t="str">
        <f t="shared" si="13"/>
        <v/>
      </c>
      <c r="M69" s="51" t="str">
        <f>IF(ISNUMBER(L69),L69*F69,"")</f>
        <v/>
      </c>
      <c r="N69" s="54" t="str">
        <f t="shared" si="14"/>
        <v/>
      </c>
    </row>
    <row r="70" spans="2:14" ht="14.25" thickTop="1" thickBot="1" x14ac:dyDescent="0.25">
      <c r="B70" s="56" t="s">
        <v>12</v>
      </c>
      <c r="C70" s="29"/>
      <c r="D70" s="57" t="e">
        <f>VLOOKUP($C70,DiveList!$C$3:$D$71,2,FALSE)</f>
        <v>#N/A</v>
      </c>
      <c r="E70" s="34"/>
      <c r="F70" s="58" t="e">
        <f>VLOOKUP($C70,DiveList!$C$3:$H$71,IF($E70="S",5,IF($E70="P", 4, IF($E70="T", 3,IF($E70="F",6,5)))), FALSE)</f>
        <v>#N/A</v>
      </c>
      <c r="G70" s="35"/>
      <c r="H70" s="36"/>
      <c r="I70" s="36"/>
      <c r="J70" s="36"/>
      <c r="K70" s="36"/>
      <c r="L70" s="59" t="str">
        <f t="shared" si="13"/>
        <v/>
      </c>
      <c r="M70" s="59" t="str">
        <f>IF(ISNUMBER(L70),L70*F70,"")</f>
        <v/>
      </c>
      <c r="N70" s="60" t="str">
        <f>IF(AND(ISNUMBER(N69), ISNUMBER(M70)),N69+M70,"")</f>
        <v/>
      </c>
    </row>
    <row r="71" spans="2:14" ht="14.25" thickTop="1" thickBot="1" x14ac:dyDescent="0.25">
      <c r="B71" s="61"/>
      <c r="C71" s="62"/>
      <c r="D71" s="62"/>
      <c r="E71" s="62"/>
      <c r="F71" s="63"/>
      <c r="G71" s="46"/>
      <c r="H71" s="40"/>
      <c r="I71" s="40"/>
      <c r="J71" s="40"/>
      <c r="K71" s="40"/>
      <c r="L71" s="40"/>
      <c r="M71" s="64" t="s">
        <v>30</v>
      </c>
      <c r="N71" s="74" t="str">
        <f>IF(ISNUMBER(N70),N70,N69)</f>
        <v/>
      </c>
    </row>
    <row r="72" spans="2:14" ht="13.5" thickTop="1" x14ac:dyDescent="0.2">
      <c r="B72" s="1"/>
      <c r="C72" s="5"/>
      <c r="D72" s="5"/>
      <c r="E72" s="5"/>
      <c r="F72" s="6"/>
      <c r="G72" s="2"/>
    </row>
    <row r="73" spans="2:14" ht="13.5" thickBot="1" x14ac:dyDescent="0.25"/>
    <row r="74" spans="2:14" x14ac:dyDescent="0.2">
      <c r="B74" s="42" t="s">
        <v>13</v>
      </c>
      <c r="C74" s="88"/>
      <c r="D74" s="43" t="s">
        <v>16</v>
      </c>
      <c r="E74" s="9" t="s">
        <v>110</v>
      </c>
      <c r="F74" s="44"/>
      <c r="G74" s="44"/>
      <c r="H74" s="44"/>
      <c r="I74" s="44"/>
      <c r="J74" s="44"/>
      <c r="K74" s="44"/>
      <c r="L74" s="44"/>
      <c r="M74" s="65" t="s">
        <v>128</v>
      </c>
      <c r="N74" s="90"/>
    </row>
    <row r="75" spans="2:14" ht="13.5" thickBot="1" x14ac:dyDescent="0.25">
      <c r="B75" s="71" t="s">
        <v>14</v>
      </c>
      <c r="C75" s="89"/>
      <c r="D75" s="43" t="s">
        <v>17</v>
      </c>
      <c r="E75" s="9" t="s">
        <v>127</v>
      </c>
      <c r="F75" s="44"/>
      <c r="G75" s="44"/>
      <c r="H75" s="44"/>
      <c r="I75" s="44"/>
      <c r="J75" s="44"/>
      <c r="K75" s="44"/>
      <c r="L75" s="44"/>
      <c r="M75" s="72" t="s">
        <v>129</v>
      </c>
      <c r="N75" s="91"/>
    </row>
    <row r="76" spans="2:14" x14ac:dyDescent="0.2">
      <c r="B76" s="45"/>
      <c r="C76" s="46"/>
      <c r="D76" s="46"/>
      <c r="E76" s="46"/>
      <c r="F76" s="46"/>
      <c r="G76" s="46"/>
      <c r="H76" s="40"/>
      <c r="I76" s="40"/>
      <c r="J76" s="40"/>
      <c r="K76" s="40"/>
      <c r="L76" s="40"/>
      <c r="M76" s="40"/>
      <c r="N76" s="40"/>
    </row>
    <row r="77" spans="2:14" x14ac:dyDescent="0.2">
      <c r="B77" s="47"/>
      <c r="C77" s="48" t="s">
        <v>3</v>
      </c>
      <c r="D77" s="49" t="s">
        <v>4</v>
      </c>
      <c r="E77" s="49" t="s">
        <v>5</v>
      </c>
      <c r="F77" s="49" t="s">
        <v>6</v>
      </c>
      <c r="G77" s="49">
        <v>1</v>
      </c>
      <c r="H77" s="50">
        <v>2</v>
      </c>
      <c r="I77" s="50">
        <v>3</v>
      </c>
      <c r="J77" s="50">
        <v>4</v>
      </c>
      <c r="K77" s="50">
        <v>5</v>
      </c>
      <c r="L77" s="51" t="s">
        <v>7</v>
      </c>
      <c r="M77" s="51" t="s">
        <v>8</v>
      </c>
      <c r="N77" s="51" t="s">
        <v>126</v>
      </c>
    </row>
    <row r="78" spans="2:14" x14ac:dyDescent="0.2">
      <c r="B78" s="52" t="s">
        <v>9</v>
      </c>
      <c r="C78" s="30">
        <v>101</v>
      </c>
      <c r="D78" s="27" t="s">
        <v>22</v>
      </c>
      <c r="E78" s="28"/>
      <c r="F78" s="24">
        <v>1.9</v>
      </c>
      <c r="G78" s="31"/>
      <c r="H78" s="32"/>
      <c r="I78" s="32"/>
      <c r="J78" s="32"/>
      <c r="K78" s="32"/>
      <c r="L78" s="53" t="str">
        <f>IF(COUNT(G78:K78)=0,"", IF(COUNT(G78:K78)=2,SUM(G78:K78)*1.5, IF(COUNT(G78:K78)=3,SUM(G78:K78), IF(COUNT(G78:K78)=5,SUM(G78:K78)-MIN(G78:K78)-MAX(G78:K78), ))))</f>
        <v/>
      </c>
      <c r="M78" s="51" t="str">
        <f t="shared" ref="M78:M79" si="15">IF(ISNUMBER(L78),L78*F78,"")</f>
        <v/>
      </c>
      <c r="N78" s="54" t="str">
        <f>M78</f>
        <v/>
      </c>
    </row>
    <row r="79" spans="2:14" x14ac:dyDescent="0.2">
      <c r="B79" s="55" t="s">
        <v>10</v>
      </c>
      <c r="C79" s="25"/>
      <c r="D79" s="23" t="e">
        <f>VLOOKUP($C79,DiveList!$C$3:$D$71,2,FALSE)</f>
        <v>#N/A</v>
      </c>
      <c r="E79" s="26"/>
      <c r="F79" s="24" t="e">
        <f>VLOOKUP($C79,DiveList!$C$3:$H$71,IF($E79="S",5,IF($E79="P", 4, IF($E79="T", 3,IF($E79="F",6,5)))), FALSE)</f>
        <v>#N/A</v>
      </c>
      <c r="G79" s="31"/>
      <c r="H79" s="32"/>
      <c r="I79" s="32"/>
      <c r="J79" s="33"/>
      <c r="K79" s="33"/>
      <c r="L79" s="53" t="str">
        <f t="shared" ref="L79:L84" si="16">IF(COUNT(G79:K79)=0,"", IF(COUNT(G79:K79)=2,SUM(G79:K79)*1.5, IF(COUNT(G79:K79)=3,SUM(G79:K79), IF(COUNT(G79:K79)=5,SUM(G79:K79)-MIN(G79:K79)-MAX(G79:K79), ))))</f>
        <v/>
      </c>
      <c r="M79" s="51" t="str">
        <f t="shared" si="15"/>
        <v/>
      </c>
      <c r="N79" s="54" t="str">
        <f>IF(AND(ISNUMBER(N78), ISNUMBER(M79)),N78+M79,"")</f>
        <v/>
      </c>
    </row>
    <row r="80" spans="2:14" x14ac:dyDescent="0.2">
      <c r="B80" s="55" t="s">
        <v>11</v>
      </c>
      <c r="C80" s="25"/>
      <c r="D80" s="23" t="e">
        <f>VLOOKUP($C80,DiveList!$C$3:$D$71,2,FALSE)</f>
        <v>#N/A</v>
      </c>
      <c r="E80" s="26"/>
      <c r="F80" s="24" t="e">
        <f>VLOOKUP($C80,DiveList!$C$3:$H$71,IF($E80="S",5,IF($E80="P", 4, IF($E80="T", 3,IF($E80="F",6,5)))), FALSE)</f>
        <v>#N/A</v>
      </c>
      <c r="G80" s="31"/>
      <c r="H80" s="32"/>
      <c r="I80" s="32"/>
      <c r="J80" s="33"/>
      <c r="K80" s="33"/>
      <c r="L80" s="53" t="str">
        <f t="shared" si="16"/>
        <v/>
      </c>
      <c r="M80" s="51" t="str">
        <f>IF(ISNUMBER(L80),L80*F80,"")</f>
        <v/>
      </c>
      <c r="N80" s="54" t="str">
        <f>IF(AND(ISNUMBER(N79), ISNUMBER(M80)),N79+M80,"")</f>
        <v/>
      </c>
    </row>
    <row r="81" spans="2:14" x14ac:dyDescent="0.2">
      <c r="B81" s="80" t="s">
        <v>19</v>
      </c>
      <c r="C81" s="25"/>
      <c r="D81" s="23" t="e">
        <f>VLOOKUP($C81,DiveList!$C$3:$D$71,2,FALSE)</f>
        <v>#N/A</v>
      </c>
      <c r="E81" s="26"/>
      <c r="F81" s="24" t="e">
        <f>VLOOKUP($C81,DiveList!$C$3:$H$71,IF($E81="S",5,IF($E81="P", 4, IF($E81="T", 3,IF($E81="F",6,5)))), FALSE)</f>
        <v>#N/A</v>
      </c>
      <c r="G81" s="31"/>
      <c r="H81" s="32"/>
      <c r="I81" s="32"/>
      <c r="J81" s="33"/>
      <c r="K81" s="33"/>
      <c r="L81" s="53" t="str">
        <f t="shared" si="16"/>
        <v/>
      </c>
      <c r="M81" s="51" t="str">
        <f>IF(ISNUMBER(L81),L81*F81,"")</f>
        <v/>
      </c>
      <c r="N81" s="54" t="str">
        <f>IF(AND(ISNUMBER(N80), ISNUMBER(M81)),N80+M81,"")</f>
        <v/>
      </c>
    </row>
    <row r="82" spans="2:14" x14ac:dyDescent="0.2">
      <c r="B82" s="80" t="s">
        <v>159</v>
      </c>
      <c r="C82" s="25"/>
      <c r="D82" s="23" t="e">
        <f>VLOOKUP($C82,DiveList!$C$3:$D$71,2,FALSE)</f>
        <v>#N/A</v>
      </c>
      <c r="E82" s="26"/>
      <c r="F82" s="24" t="e">
        <f>VLOOKUP($C82,DiveList!$C$3:$H$71,IF($E82="S",5,IF($E82="P", 4, IF($E82="T", 3,IF($E82="F",6,5)))), FALSE)</f>
        <v>#N/A</v>
      </c>
      <c r="G82" s="31"/>
      <c r="H82" s="32"/>
      <c r="I82" s="32"/>
      <c r="J82" s="33"/>
      <c r="K82" s="33"/>
      <c r="L82" s="53" t="str">
        <f t="shared" si="16"/>
        <v/>
      </c>
      <c r="M82" s="51" t="str">
        <f>IF(ISNUMBER(L82),L82*F82,"")</f>
        <v/>
      </c>
      <c r="N82" s="54" t="str">
        <f t="shared" ref="N82:N83" si="17">IF(AND(ISNUMBER(N81), ISNUMBER(M82)),N81+M82,"")</f>
        <v/>
      </c>
    </row>
    <row r="83" spans="2:14" ht="13.5" thickBot="1" x14ac:dyDescent="0.25">
      <c r="B83" s="80" t="s">
        <v>159</v>
      </c>
      <c r="C83" s="25"/>
      <c r="D83" s="23" t="e">
        <f>VLOOKUP($C83,DiveList!$C$3:$D$71,2,FALSE)</f>
        <v>#N/A</v>
      </c>
      <c r="E83" s="26"/>
      <c r="F83" s="24" t="e">
        <f>VLOOKUP($C83,DiveList!$C$3:$H$71,IF($E83="S",5,IF($E83="P", 4, IF($E83="T", 3,IF($E83="F",6,5)))), FALSE)</f>
        <v>#N/A</v>
      </c>
      <c r="G83" s="31"/>
      <c r="H83" s="32"/>
      <c r="I83" s="32"/>
      <c r="J83" s="33"/>
      <c r="K83" s="33"/>
      <c r="L83" s="53" t="str">
        <f t="shared" si="16"/>
        <v/>
      </c>
      <c r="M83" s="51" t="str">
        <f>IF(ISNUMBER(L83),L83*F83,"")</f>
        <v/>
      </c>
      <c r="N83" s="54" t="str">
        <f t="shared" si="17"/>
        <v/>
      </c>
    </row>
    <row r="84" spans="2:14" ht="14.25" thickTop="1" thickBot="1" x14ac:dyDescent="0.25">
      <c r="B84" s="56" t="s">
        <v>12</v>
      </c>
      <c r="C84" s="29"/>
      <c r="D84" s="57" t="e">
        <f>VLOOKUP($C84,DiveList!$C$3:$D$71,2,FALSE)</f>
        <v>#N/A</v>
      </c>
      <c r="E84" s="34"/>
      <c r="F84" s="58" t="e">
        <f>VLOOKUP($C84,DiveList!$C$3:$H$71,IF($E84="S",5,IF($E84="P", 4, IF($E84="T", 3,IF($E84="F",6,5)))), FALSE)</f>
        <v>#N/A</v>
      </c>
      <c r="G84" s="35"/>
      <c r="H84" s="36"/>
      <c r="I84" s="36"/>
      <c r="J84" s="36"/>
      <c r="K84" s="36"/>
      <c r="L84" s="59" t="str">
        <f t="shared" si="16"/>
        <v/>
      </c>
      <c r="M84" s="59" t="str">
        <f>IF(ISNUMBER(L84),L84*F84,"")</f>
        <v/>
      </c>
      <c r="N84" s="60" t="str">
        <f>IF(AND(ISNUMBER(N83), ISNUMBER(M84)),N83+M84,"")</f>
        <v/>
      </c>
    </row>
    <row r="85" spans="2:14" ht="14.25" thickTop="1" thickBot="1" x14ac:dyDescent="0.25">
      <c r="B85" s="61"/>
      <c r="C85" s="62"/>
      <c r="D85" s="62"/>
      <c r="E85" s="62"/>
      <c r="F85" s="63"/>
      <c r="G85" s="46"/>
      <c r="H85" s="40"/>
      <c r="I85" s="40"/>
      <c r="J85" s="40"/>
      <c r="K85" s="40"/>
      <c r="L85" s="40"/>
      <c r="M85" s="64" t="s">
        <v>30</v>
      </c>
      <c r="N85" s="74" t="str">
        <f>IF(ISNUMBER(N84),N84,N83)</f>
        <v/>
      </c>
    </row>
    <row r="86" spans="2:14" ht="13.5" thickTop="1" x14ac:dyDescent="0.2">
      <c r="B86" s="1"/>
      <c r="C86" s="5"/>
      <c r="D86" s="5"/>
      <c r="E86" s="5"/>
      <c r="F86" s="6"/>
      <c r="G86" s="2"/>
    </row>
    <row r="87" spans="2:14" ht="13.5" thickBot="1" x14ac:dyDescent="0.25"/>
    <row r="88" spans="2:14" x14ac:dyDescent="0.2">
      <c r="B88" s="42" t="s">
        <v>13</v>
      </c>
      <c r="C88" s="88"/>
      <c r="D88" s="43" t="s">
        <v>16</v>
      </c>
      <c r="E88" s="9" t="s">
        <v>110</v>
      </c>
      <c r="F88" s="44"/>
      <c r="G88" s="44"/>
      <c r="H88" s="44"/>
      <c r="I88" s="44"/>
      <c r="J88" s="44"/>
      <c r="K88" s="44"/>
      <c r="L88" s="44"/>
      <c r="M88" s="65" t="s">
        <v>128</v>
      </c>
      <c r="N88" s="90"/>
    </row>
    <row r="89" spans="2:14" ht="13.5" thickBot="1" x14ac:dyDescent="0.25">
      <c r="B89" s="71" t="s">
        <v>14</v>
      </c>
      <c r="C89" s="89"/>
      <c r="D89" s="43" t="s">
        <v>17</v>
      </c>
      <c r="E89" s="9" t="s">
        <v>127</v>
      </c>
      <c r="F89" s="44"/>
      <c r="G89" s="44"/>
      <c r="H89" s="44"/>
      <c r="I89" s="44"/>
      <c r="J89" s="44"/>
      <c r="K89" s="44"/>
      <c r="L89" s="44"/>
      <c r="M89" s="72" t="s">
        <v>129</v>
      </c>
      <c r="N89" s="91"/>
    </row>
    <row r="90" spans="2:14" x14ac:dyDescent="0.2">
      <c r="B90" s="45"/>
      <c r="C90" s="46"/>
      <c r="D90" s="46"/>
      <c r="E90" s="46"/>
      <c r="F90" s="46"/>
      <c r="G90" s="46"/>
      <c r="H90" s="40"/>
      <c r="I90" s="40"/>
      <c r="J90" s="40"/>
      <c r="K90" s="40"/>
      <c r="L90" s="40"/>
      <c r="M90" s="40"/>
      <c r="N90" s="40"/>
    </row>
    <row r="91" spans="2:14" x14ac:dyDescent="0.2">
      <c r="B91" s="47"/>
      <c r="C91" s="48" t="s">
        <v>3</v>
      </c>
      <c r="D91" s="49" t="s">
        <v>4</v>
      </c>
      <c r="E91" s="49" t="s">
        <v>5</v>
      </c>
      <c r="F91" s="49" t="s">
        <v>6</v>
      </c>
      <c r="G91" s="49">
        <v>1</v>
      </c>
      <c r="H91" s="50">
        <v>2</v>
      </c>
      <c r="I91" s="50">
        <v>3</v>
      </c>
      <c r="J91" s="50">
        <v>4</v>
      </c>
      <c r="K91" s="50">
        <v>5</v>
      </c>
      <c r="L91" s="51" t="s">
        <v>7</v>
      </c>
      <c r="M91" s="51" t="s">
        <v>8</v>
      </c>
      <c r="N91" s="51" t="s">
        <v>126</v>
      </c>
    </row>
    <row r="92" spans="2:14" x14ac:dyDescent="0.2">
      <c r="B92" s="52" t="s">
        <v>9</v>
      </c>
      <c r="C92" s="30">
        <v>101</v>
      </c>
      <c r="D92" s="27" t="s">
        <v>22</v>
      </c>
      <c r="E92" s="28"/>
      <c r="F92" s="24">
        <v>1.9</v>
      </c>
      <c r="G92" s="31"/>
      <c r="H92" s="32"/>
      <c r="I92" s="32"/>
      <c r="J92" s="32"/>
      <c r="K92" s="32"/>
      <c r="L92" s="53" t="str">
        <f>IF(COUNT(G92:K92)=0,"", IF(COUNT(G92:K92)=2,SUM(G92:K92)*1.5, IF(COUNT(G92:K92)=3,SUM(G92:K92), IF(COUNT(G92:K92)=5,SUM(G92:K92)-MIN(G92:K92)-MAX(G92:K92), ))))</f>
        <v/>
      </c>
      <c r="M92" s="51" t="str">
        <f t="shared" ref="M92:M93" si="18">IF(ISNUMBER(L92),L92*F92,"")</f>
        <v/>
      </c>
      <c r="N92" s="54" t="str">
        <f>M92</f>
        <v/>
      </c>
    </row>
    <row r="93" spans="2:14" x14ac:dyDescent="0.2">
      <c r="B93" s="55" t="s">
        <v>10</v>
      </c>
      <c r="C93" s="25"/>
      <c r="D93" s="23" t="e">
        <f>VLOOKUP($C93,DiveList!$C$3:$D$71,2,FALSE)</f>
        <v>#N/A</v>
      </c>
      <c r="E93" s="26"/>
      <c r="F93" s="24" t="e">
        <f>VLOOKUP($C93,DiveList!$C$3:$H$71,IF($E93="S",5,IF($E93="P", 4, IF($E93="T", 3,IF($E93="F",6,5)))), FALSE)</f>
        <v>#N/A</v>
      </c>
      <c r="G93" s="31"/>
      <c r="H93" s="32"/>
      <c r="I93" s="32"/>
      <c r="J93" s="33"/>
      <c r="K93" s="33"/>
      <c r="L93" s="53" t="str">
        <f t="shared" ref="L93:L98" si="19">IF(COUNT(G93:K93)=0,"", IF(COUNT(G93:K93)=2,SUM(G93:K93)*1.5, IF(COUNT(G93:K93)=3,SUM(G93:K93), IF(COUNT(G93:K93)=5,SUM(G93:K93)-MIN(G93:K93)-MAX(G93:K93), ))))</f>
        <v/>
      </c>
      <c r="M93" s="51" t="str">
        <f t="shared" si="18"/>
        <v/>
      </c>
      <c r="N93" s="54" t="str">
        <f>IF(AND(ISNUMBER(N92), ISNUMBER(M93)),N92+M93,"")</f>
        <v/>
      </c>
    </row>
    <row r="94" spans="2:14" x14ac:dyDescent="0.2">
      <c r="B94" s="55" t="s">
        <v>11</v>
      </c>
      <c r="C94" s="25"/>
      <c r="D94" s="23" t="e">
        <f>VLOOKUP($C94,DiveList!$C$3:$D$71,2,FALSE)</f>
        <v>#N/A</v>
      </c>
      <c r="E94" s="26"/>
      <c r="F94" s="24" t="e">
        <f>VLOOKUP($C94,DiveList!$C$3:$H$71,IF($E94="S",5,IF($E94="P", 4, IF($E94="T", 3,IF($E94="F",6,5)))), FALSE)</f>
        <v>#N/A</v>
      </c>
      <c r="G94" s="31"/>
      <c r="H94" s="32"/>
      <c r="I94" s="32"/>
      <c r="J94" s="33"/>
      <c r="K94" s="33"/>
      <c r="L94" s="53" t="str">
        <f t="shared" si="19"/>
        <v/>
      </c>
      <c r="M94" s="51" t="str">
        <f>IF(ISNUMBER(L94),L94*F94,"")</f>
        <v/>
      </c>
      <c r="N94" s="54" t="str">
        <f>IF(AND(ISNUMBER(N93), ISNUMBER(M94)),N93+M94,"")</f>
        <v/>
      </c>
    </row>
    <row r="95" spans="2:14" x14ac:dyDescent="0.2">
      <c r="B95" s="80" t="s">
        <v>19</v>
      </c>
      <c r="C95" s="25"/>
      <c r="D95" s="23" t="e">
        <f>VLOOKUP($C95,DiveList!$C$3:$D$71,2,FALSE)</f>
        <v>#N/A</v>
      </c>
      <c r="E95" s="26"/>
      <c r="F95" s="24" t="e">
        <f>VLOOKUP($C95,DiveList!$C$3:$H$71,IF($E95="S",5,IF($E95="P", 4, IF($E95="T", 3,IF($E95="F",6,5)))), FALSE)</f>
        <v>#N/A</v>
      </c>
      <c r="G95" s="31"/>
      <c r="H95" s="32"/>
      <c r="I95" s="32"/>
      <c r="J95" s="33"/>
      <c r="K95" s="33"/>
      <c r="L95" s="53" t="str">
        <f t="shared" si="19"/>
        <v/>
      </c>
      <c r="M95" s="51" t="str">
        <f>IF(ISNUMBER(L95),L95*F95,"")</f>
        <v/>
      </c>
      <c r="N95" s="54" t="str">
        <f>IF(AND(ISNUMBER(N94), ISNUMBER(M95)),N94+M95,"")</f>
        <v/>
      </c>
    </row>
    <row r="96" spans="2:14" x14ac:dyDescent="0.2">
      <c r="B96" s="80" t="s">
        <v>159</v>
      </c>
      <c r="C96" s="25"/>
      <c r="D96" s="23" t="e">
        <f>VLOOKUP($C96,DiveList!$C$3:$D$71,2,FALSE)</f>
        <v>#N/A</v>
      </c>
      <c r="E96" s="26"/>
      <c r="F96" s="24" t="e">
        <f>VLOOKUP($C96,DiveList!$C$3:$H$71,IF($E96="S",5,IF($E96="P", 4, IF($E96="T", 3,IF($E96="F",6,5)))), FALSE)</f>
        <v>#N/A</v>
      </c>
      <c r="G96" s="31"/>
      <c r="H96" s="32"/>
      <c r="I96" s="32"/>
      <c r="J96" s="33"/>
      <c r="K96" s="33"/>
      <c r="L96" s="53" t="str">
        <f t="shared" si="19"/>
        <v/>
      </c>
      <c r="M96" s="51" t="str">
        <f>IF(ISNUMBER(L96),L96*F96,"")</f>
        <v/>
      </c>
      <c r="N96" s="54" t="str">
        <f t="shared" ref="N96:N97" si="20">IF(AND(ISNUMBER(N95), ISNUMBER(M96)),N95+M96,"")</f>
        <v/>
      </c>
    </row>
    <row r="97" spans="2:14" ht="13.5" thickBot="1" x14ac:dyDescent="0.25">
      <c r="B97" s="80" t="s">
        <v>159</v>
      </c>
      <c r="C97" s="25"/>
      <c r="D97" s="23" t="e">
        <f>VLOOKUP($C97,DiveList!$C$3:$D$71,2,FALSE)</f>
        <v>#N/A</v>
      </c>
      <c r="E97" s="26"/>
      <c r="F97" s="24" t="e">
        <f>VLOOKUP($C97,DiveList!$C$3:$H$71,IF($E97="S",5,IF($E97="P", 4, IF($E97="T", 3,IF($E97="F",6,5)))), FALSE)</f>
        <v>#N/A</v>
      </c>
      <c r="G97" s="31"/>
      <c r="H97" s="32"/>
      <c r="I97" s="32"/>
      <c r="J97" s="33"/>
      <c r="K97" s="33"/>
      <c r="L97" s="53" t="str">
        <f t="shared" si="19"/>
        <v/>
      </c>
      <c r="M97" s="51" t="str">
        <f>IF(ISNUMBER(L97),L97*F97,"")</f>
        <v/>
      </c>
      <c r="N97" s="54" t="str">
        <f t="shared" si="20"/>
        <v/>
      </c>
    </row>
    <row r="98" spans="2:14" ht="14.25" thickTop="1" thickBot="1" x14ac:dyDescent="0.25">
      <c r="B98" s="56" t="s">
        <v>12</v>
      </c>
      <c r="C98" s="29"/>
      <c r="D98" s="57" t="e">
        <f>VLOOKUP($C98,DiveList!$C$3:$D$71,2,FALSE)</f>
        <v>#N/A</v>
      </c>
      <c r="E98" s="34"/>
      <c r="F98" s="58" t="e">
        <f>VLOOKUP($C98,DiveList!$C$3:$H$71,IF($E98="S",5,IF($E98="P", 4, IF($E98="T", 3,IF($E98="F",6,5)))), FALSE)</f>
        <v>#N/A</v>
      </c>
      <c r="G98" s="35"/>
      <c r="H98" s="36"/>
      <c r="I98" s="36"/>
      <c r="J98" s="36"/>
      <c r="K98" s="36"/>
      <c r="L98" s="59" t="str">
        <f t="shared" si="19"/>
        <v/>
      </c>
      <c r="M98" s="59" t="str">
        <f>IF(ISNUMBER(L98),L98*F98,"")</f>
        <v/>
      </c>
      <c r="N98" s="60" t="str">
        <f>IF(AND(ISNUMBER(N97), ISNUMBER(M98)),N97+M98,"")</f>
        <v/>
      </c>
    </row>
    <row r="99" spans="2:14" ht="14.25" thickTop="1" thickBot="1" x14ac:dyDescent="0.25">
      <c r="B99" s="61"/>
      <c r="C99" s="62"/>
      <c r="D99" s="62"/>
      <c r="E99" s="62"/>
      <c r="F99" s="63"/>
      <c r="G99" s="46"/>
      <c r="H99" s="40"/>
      <c r="I99" s="40"/>
      <c r="J99" s="40"/>
      <c r="K99" s="40"/>
      <c r="L99" s="40"/>
      <c r="M99" s="64" t="s">
        <v>30</v>
      </c>
      <c r="N99" s="74" t="str">
        <f>IF(ISNUMBER(N98),N98,N97)</f>
        <v/>
      </c>
    </row>
    <row r="100" spans="2:14" ht="13.5" thickTop="1" x14ac:dyDescent="0.2">
      <c r="B100" s="1"/>
      <c r="C100" s="5"/>
      <c r="D100" s="5"/>
      <c r="E100" s="5"/>
      <c r="F100" s="6"/>
      <c r="G100" s="2"/>
    </row>
    <row r="101" spans="2:14" ht="13.5" thickBot="1" x14ac:dyDescent="0.25"/>
    <row r="102" spans="2:14" x14ac:dyDescent="0.2">
      <c r="B102" s="42" t="s">
        <v>13</v>
      </c>
      <c r="C102" s="88"/>
      <c r="D102" s="43" t="s">
        <v>16</v>
      </c>
      <c r="E102" s="9" t="s">
        <v>110</v>
      </c>
      <c r="F102" s="44"/>
      <c r="G102" s="44"/>
      <c r="H102" s="44"/>
      <c r="I102" s="44"/>
      <c r="J102" s="44"/>
      <c r="K102" s="44"/>
      <c r="L102" s="44"/>
      <c r="M102" s="65" t="s">
        <v>128</v>
      </c>
      <c r="N102" s="90"/>
    </row>
    <row r="103" spans="2:14" ht="13.5" thickBot="1" x14ac:dyDescent="0.25">
      <c r="B103" s="71" t="s">
        <v>14</v>
      </c>
      <c r="C103" s="89"/>
      <c r="D103" s="43" t="s">
        <v>17</v>
      </c>
      <c r="E103" s="9" t="s">
        <v>127</v>
      </c>
      <c r="F103" s="44"/>
      <c r="G103" s="44"/>
      <c r="H103" s="44"/>
      <c r="I103" s="44"/>
      <c r="J103" s="44"/>
      <c r="K103" s="44"/>
      <c r="L103" s="44"/>
      <c r="M103" s="72" t="s">
        <v>129</v>
      </c>
      <c r="N103" s="91"/>
    </row>
    <row r="104" spans="2:14" x14ac:dyDescent="0.2">
      <c r="B104" s="45"/>
      <c r="C104" s="46"/>
      <c r="D104" s="46"/>
      <c r="E104" s="46"/>
      <c r="F104" s="46"/>
      <c r="G104" s="46"/>
      <c r="H104" s="40"/>
      <c r="I104" s="40"/>
      <c r="J104" s="40"/>
      <c r="K104" s="40"/>
      <c r="L104" s="40"/>
      <c r="M104" s="40"/>
      <c r="N104" s="40"/>
    </row>
    <row r="105" spans="2:14" x14ac:dyDescent="0.2">
      <c r="B105" s="47"/>
      <c r="C105" s="48" t="s">
        <v>3</v>
      </c>
      <c r="D105" s="49" t="s">
        <v>4</v>
      </c>
      <c r="E105" s="49" t="s">
        <v>5</v>
      </c>
      <c r="F105" s="49" t="s">
        <v>6</v>
      </c>
      <c r="G105" s="49">
        <v>1</v>
      </c>
      <c r="H105" s="50">
        <v>2</v>
      </c>
      <c r="I105" s="50">
        <v>3</v>
      </c>
      <c r="J105" s="50">
        <v>4</v>
      </c>
      <c r="K105" s="50">
        <v>5</v>
      </c>
      <c r="L105" s="51" t="s">
        <v>7</v>
      </c>
      <c r="M105" s="51" t="s">
        <v>8</v>
      </c>
      <c r="N105" s="51" t="s">
        <v>126</v>
      </c>
    </row>
    <row r="106" spans="2:14" x14ac:dyDescent="0.2">
      <c r="B106" s="52" t="s">
        <v>9</v>
      </c>
      <c r="C106" s="30">
        <v>101</v>
      </c>
      <c r="D106" s="27" t="s">
        <v>22</v>
      </c>
      <c r="E106" s="28"/>
      <c r="F106" s="24">
        <v>1.9</v>
      </c>
      <c r="G106" s="31"/>
      <c r="H106" s="32"/>
      <c r="I106" s="32"/>
      <c r="J106" s="32"/>
      <c r="K106" s="32"/>
      <c r="L106" s="53" t="str">
        <f>IF(COUNT(G106:K106)=0,"", IF(COUNT(G106:K106)=2,SUM(G106:K106)*1.5, IF(COUNT(G106:K106)=3,SUM(G106:K106), IF(COUNT(G106:K106)=5,SUM(G106:K106)-MIN(G106:K106)-MAX(G106:K106), ))))</f>
        <v/>
      </c>
      <c r="M106" s="51" t="str">
        <f t="shared" ref="M106:M107" si="21">IF(ISNUMBER(L106),L106*F106,"")</f>
        <v/>
      </c>
      <c r="N106" s="54" t="str">
        <f>M106</f>
        <v/>
      </c>
    </row>
    <row r="107" spans="2:14" x14ac:dyDescent="0.2">
      <c r="B107" s="55" t="s">
        <v>10</v>
      </c>
      <c r="C107" s="25"/>
      <c r="D107" s="23" t="e">
        <f>VLOOKUP($C107,DiveList!$C$3:$D$71,2,FALSE)</f>
        <v>#N/A</v>
      </c>
      <c r="E107" s="26"/>
      <c r="F107" s="24" t="e">
        <f>VLOOKUP($C107,DiveList!$C$3:$H$71,IF($E107="S",5,IF($E107="P", 4, IF($E107="T", 3,IF($E107="F",6,5)))), FALSE)</f>
        <v>#N/A</v>
      </c>
      <c r="G107" s="31"/>
      <c r="H107" s="32"/>
      <c r="I107" s="32"/>
      <c r="J107" s="33"/>
      <c r="K107" s="33"/>
      <c r="L107" s="53" t="str">
        <f t="shared" ref="L107:L112" si="22">IF(COUNT(G107:K107)=0,"", IF(COUNT(G107:K107)=2,SUM(G107:K107)*1.5, IF(COUNT(G107:K107)=3,SUM(G107:K107), IF(COUNT(G107:K107)=5,SUM(G107:K107)-MIN(G107:K107)-MAX(G107:K107), ))))</f>
        <v/>
      </c>
      <c r="M107" s="51" t="str">
        <f t="shared" si="21"/>
        <v/>
      </c>
      <c r="N107" s="54" t="str">
        <f>IF(AND(ISNUMBER(N106), ISNUMBER(M107)),N106+M107,"")</f>
        <v/>
      </c>
    </row>
    <row r="108" spans="2:14" x14ac:dyDescent="0.2">
      <c r="B108" s="55" t="s">
        <v>11</v>
      </c>
      <c r="C108" s="25"/>
      <c r="D108" s="23" t="e">
        <f>VLOOKUP($C108,DiveList!$C$3:$D$71,2,FALSE)</f>
        <v>#N/A</v>
      </c>
      <c r="E108" s="26"/>
      <c r="F108" s="24" t="e">
        <f>VLOOKUP($C108,DiveList!$C$3:$H$71,IF($E108="S",5,IF($E108="P", 4, IF($E108="T", 3,IF($E108="F",6,5)))), FALSE)</f>
        <v>#N/A</v>
      </c>
      <c r="G108" s="31"/>
      <c r="H108" s="32"/>
      <c r="I108" s="32"/>
      <c r="J108" s="33"/>
      <c r="K108" s="33"/>
      <c r="L108" s="53" t="str">
        <f t="shared" si="22"/>
        <v/>
      </c>
      <c r="M108" s="51" t="str">
        <f>IF(ISNUMBER(L108),L108*F108,"")</f>
        <v/>
      </c>
      <c r="N108" s="54" t="str">
        <f>IF(AND(ISNUMBER(N107), ISNUMBER(M108)),N107+M108,"")</f>
        <v/>
      </c>
    </row>
    <row r="109" spans="2:14" x14ac:dyDescent="0.2">
      <c r="B109" s="80" t="s">
        <v>19</v>
      </c>
      <c r="C109" s="25"/>
      <c r="D109" s="23" t="e">
        <f>VLOOKUP($C109,DiveList!$C$3:$D$71,2,FALSE)</f>
        <v>#N/A</v>
      </c>
      <c r="E109" s="26"/>
      <c r="F109" s="24" t="e">
        <f>VLOOKUP($C109,DiveList!$C$3:$H$71,IF($E109="S",5,IF($E109="P", 4, IF($E109="T", 3,IF($E109="F",6,5)))), FALSE)</f>
        <v>#N/A</v>
      </c>
      <c r="G109" s="31"/>
      <c r="H109" s="32"/>
      <c r="I109" s="32"/>
      <c r="J109" s="33"/>
      <c r="K109" s="33"/>
      <c r="L109" s="53" t="str">
        <f t="shared" si="22"/>
        <v/>
      </c>
      <c r="M109" s="51" t="str">
        <f>IF(ISNUMBER(L109),L109*F109,"")</f>
        <v/>
      </c>
      <c r="N109" s="54" t="str">
        <f>IF(AND(ISNUMBER(N108), ISNUMBER(M109)),N108+M109,"")</f>
        <v/>
      </c>
    </row>
    <row r="110" spans="2:14" x14ac:dyDescent="0.2">
      <c r="B110" s="80" t="s">
        <v>159</v>
      </c>
      <c r="C110" s="25"/>
      <c r="D110" s="23" t="e">
        <f>VLOOKUP($C110,DiveList!$C$3:$D$71,2,FALSE)</f>
        <v>#N/A</v>
      </c>
      <c r="E110" s="26"/>
      <c r="F110" s="24" t="e">
        <f>VLOOKUP($C110,DiveList!$C$3:$H$71,IF($E110="S",5,IF($E110="P", 4, IF($E110="T", 3,IF($E110="F",6,5)))), FALSE)</f>
        <v>#N/A</v>
      </c>
      <c r="G110" s="31"/>
      <c r="H110" s="32"/>
      <c r="I110" s="32"/>
      <c r="J110" s="33"/>
      <c r="K110" s="33"/>
      <c r="L110" s="53" t="str">
        <f t="shared" si="22"/>
        <v/>
      </c>
      <c r="M110" s="51" t="str">
        <f>IF(ISNUMBER(L110),L110*F110,"")</f>
        <v/>
      </c>
      <c r="N110" s="54" t="str">
        <f t="shared" ref="N110:N111" si="23">IF(AND(ISNUMBER(N109), ISNUMBER(M110)),N109+M110,"")</f>
        <v/>
      </c>
    </row>
    <row r="111" spans="2:14" ht="13.5" thickBot="1" x14ac:dyDescent="0.25">
      <c r="B111" s="80" t="s">
        <v>159</v>
      </c>
      <c r="C111" s="25"/>
      <c r="D111" s="23" t="e">
        <f>VLOOKUP($C111,DiveList!$C$3:$D$71,2,FALSE)</f>
        <v>#N/A</v>
      </c>
      <c r="E111" s="26"/>
      <c r="F111" s="24" t="e">
        <f>VLOOKUP($C111,DiveList!$C$3:$H$71,IF($E111="S",5,IF($E111="P", 4, IF($E111="T", 3,IF($E111="F",6,5)))), FALSE)</f>
        <v>#N/A</v>
      </c>
      <c r="G111" s="31"/>
      <c r="H111" s="32"/>
      <c r="I111" s="32"/>
      <c r="J111" s="33"/>
      <c r="K111" s="33"/>
      <c r="L111" s="53" t="str">
        <f t="shared" si="22"/>
        <v/>
      </c>
      <c r="M111" s="51" t="str">
        <f>IF(ISNUMBER(L111),L111*F111,"")</f>
        <v/>
      </c>
      <c r="N111" s="54" t="str">
        <f t="shared" si="23"/>
        <v/>
      </c>
    </row>
    <row r="112" spans="2:14" ht="14.25" thickTop="1" thickBot="1" x14ac:dyDescent="0.25">
      <c r="B112" s="56" t="s">
        <v>12</v>
      </c>
      <c r="C112" s="29"/>
      <c r="D112" s="57" t="e">
        <f>VLOOKUP($C112,DiveList!$C$3:$D$71,2,FALSE)</f>
        <v>#N/A</v>
      </c>
      <c r="E112" s="34"/>
      <c r="F112" s="58" t="e">
        <f>VLOOKUP($C112,DiveList!$C$3:$H$71,IF($E112="S",5,IF($E112="P", 4, IF($E112="T", 3,IF($E112="F",6,5)))), FALSE)</f>
        <v>#N/A</v>
      </c>
      <c r="G112" s="35"/>
      <c r="H112" s="36"/>
      <c r="I112" s="36"/>
      <c r="J112" s="36"/>
      <c r="K112" s="36"/>
      <c r="L112" s="59" t="str">
        <f t="shared" si="22"/>
        <v/>
      </c>
      <c r="M112" s="59" t="str">
        <f>IF(ISNUMBER(L112),L112*F112,"")</f>
        <v/>
      </c>
      <c r="N112" s="60" t="str">
        <f>IF(AND(ISNUMBER(N111), ISNUMBER(M112)),N111+M112,"")</f>
        <v/>
      </c>
    </row>
    <row r="113" spans="2:14" ht="14.25" thickTop="1" thickBot="1" x14ac:dyDescent="0.25">
      <c r="B113" s="61"/>
      <c r="C113" s="62"/>
      <c r="D113" s="62"/>
      <c r="E113" s="62"/>
      <c r="F113" s="63"/>
      <c r="G113" s="46"/>
      <c r="H113" s="40"/>
      <c r="I113" s="40"/>
      <c r="J113" s="40"/>
      <c r="K113" s="40"/>
      <c r="L113" s="40"/>
      <c r="M113" s="64" t="s">
        <v>30</v>
      </c>
      <c r="N113" s="74" t="str">
        <f>IF(ISNUMBER(N112),N112,N111)</f>
        <v/>
      </c>
    </row>
    <row r="114" spans="2:14" ht="13.5" thickTop="1" x14ac:dyDescent="0.2">
      <c r="B114" s="1"/>
      <c r="C114" s="5"/>
      <c r="D114" s="5"/>
      <c r="E114" s="5"/>
      <c r="F114" s="6"/>
      <c r="G114" s="2"/>
    </row>
    <row r="115" spans="2:14" ht="13.5" thickBot="1" x14ac:dyDescent="0.25"/>
    <row r="116" spans="2:14" x14ac:dyDescent="0.2">
      <c r="B116" s="42" t="s">
        <v>13</v>
      </c>
      <c r="C116" s="88"/>
      <c r="D116" s="43" t="s">
        <v>16</v>
      </c>
      <c r="E116" s="9" t="s">
        <v>110</v>
      </c>
      <c r="F116" s="44"/>
      <c r="G116" s="44"/>
      <c r="H116" s="44"/>
      <c r="I116" s="44"/>
      <c r="J116" s="44"/>
      <c r="K116" s="44"/>
      <c r="L116" s="44"/>
      <c r="M116" s="65" t="s">
        <v>128</v>
      </c>
      <c r="N116" s="90"/>
    </row>
    <row r="117" spans="2:14" ht="13.5" thickBot="1" x14ac:dyDescent="0.25">
      <c r="B117" s="71" t="s">
        <v>14</v>
      </c>
      <c r="C117" s="89"/>
      <c r="D117" s="43" t="s">
        <v>17</v>
      </c>
      <c r="E117" s="9" t="s">
        <v>127</v>
      </c>
      <c r="F117" s="44"/>
      <c r="G117" s="44"/>
      <c r="H117" s="44"/>
      <c r="I117" s="44"/>
      <c r="J117" s="44"/>
      <c r="K117" s="44"/>
      <c r="L117" s="44"/>
      <c r="M117" s="72" t="s">
        <v>129</v>
      </c>
      <c r="N117" s="91"/>
    </row>
    <row r="118" spans="2:14" x14ac:dyDescent="0.2">
      <c r="B118" s="45"/>
      <c r="C118" s="46"/>
      <c r="D118" s="46"/>
      <c r="E118" s="46"/>
      <c r="F118" s="46"/>
      <c r="G118" s="46"/>
      <c r="H118" s="40"/>
      <c r="I118" s="40"/>
      <c r="J118" s="40"/>
      <c r="K118" s="40"/>
      <c r="L118" s="40"/>
      <c r="M118" s="40"/>
      <c r="N118" s="40"/>
    </row>
    <row r="119" spans="2:14" x14ac:dyDescent="0.2">
      <c r="B119" s="47"/>
      <c r="C119" s="48" t="s">
        <v>3</v>
      </c>
      <c r="D119" s="49" t="s">
        <v>4</v>
      </c>
      <c r="E119" s="49" t="s">
        <v>5</v>
      </c>
      <c r="F119" s="49" t="s">
        <v>6</v>
      </c>
      <c r="G119" s="49">
        <v>1</v>
      </c>
      <c r="H119" s="50">
        <v>2</v>
      </c>
      <c r="I119" s="50">
        <v>3</v>
      </c>
      <c r="J119" s="50">
        <v>4</v>
      </c>
      <c r="K119" s="50">
        <v>5</v>
      </c>
      <c r="L119" s="51" t="s">
        <v>7</v>
      </c>
      <c r="M119" s="51" t="s">
        <v>8</v>
      </c>
      <c r="N119" s="51" t="s">
        <v>126</v>
      </c>
    </row>
    <row r="120" spans="2:14" x14ac:dyDescent="0.2">
      <c r="B120" s="52" t="s">
        <v>9</v>
      </c>
      <c r="C120" s="30">
        <v>101</v>
      </c>
      <c r="D120" s="27" t="s">
        <v>22</v>
      </c>
      <c r="E120" s="28"/>
      <c r="F120" s="24">
        <v>1.9</v>
      </c>
      <c r="G120" s="31"/>
      <c r="H120" s="32"/>
      <c r="I120" s="32"/>
      <c r="J120" s="32"/>
      <c r="K120" s="32"/>
      <c r="L120" s="53" t="str">
        <f>IF(COUNT(G120:K120)=0,"", IF(COUNT(G120:K120)=2,SUM(G120:K120)*1.5, IF(COUNT(G120:K120)=3,SUM(G120:K120), IF(COUNT(G120:K120)=5,SUM(G120:K120)-MIN(G120:K120)-MAX(G120:K120), ))))</f>
        <v/>
      </c>
      <c r="M120" s="51" t="str">
        <f t="shared" ref="M120:M121" si="24">IF(ISNUMBER(L120),L120*F120,"")</f>
        <v/>
      </c>
      <c r="N120" s="54" t="str">
        <f>M120</f>
        <v/>
      </c>
    </row>
    <row r="121" spans="2:14" x14ac:dyDescent="0.2">
      <c r="B121" s="55" t="s">
        <v>10</v>
      </c>
      <c r="C121" s="25"/>
      <c r="D121" s="23" t="e">
        <f>VLOOKUP($C121,DiveList!$C$3:$D$71,2,FALSE)</f>
        <v>#N/A</v>
      </c>
      <c r="E121" s="26"/>
      <c r="F121" s="24" t="e">
        <f>VLOOKUP($C121,DiveList!$C$3:$H$71,IF($E121="S",5,IF($E121="P", 4, IF($E121="T", 3,IF($E121="F",6,5)))), FALSE)</f>
        <v>#N/A</v>
      </c>
      <c r="G121" s="31"/>
      <c r="H121" s="32"/>
      <c r="I121" s="32"/>
      <c r="J121" s="33"/>
      <c r="K121" s="33"/>
      <c r="L121" s="53" t="str">
        <f t="shared" ref="L121:L126" si="25">IF(COUNT(G121:K121)=0,"", IF(COUNT(G121:K121)=2,SUM(G121:K121)*1.5, IF(COUNT(G121:K121)=3,SUM(G121:K121), IF(COUNT(G121:K121)=5,SUM(G121:K121)-MIN(G121:K121)-MAX(G121:K121), ))))</f>
        <v/>
      </c>
      <c r="M121" s="51" t="str">
        <f t="shared" si="24"/>
        <v/>
      </c>
      <c r="N121" s="54" t="str">
        <f>IF(AND(ISNUMBER(N120), ISNUMBER(M121)),N120+M121,"")</f>
        <v/>
      </c>
    </row>
    <row r="122" spans="2:14" x14ac:dyDescent="0.2">
      <c r="B122" s="55" t="s">
        <v>11</v>
      </c>
      <c r="C122" s="25"/>
      <c r="D122" s="23" t="e">
        <f>VLOOKUP($C122,DiveList!$C$3:$D$71,2,FALSE)</f>
        <v>#N/A</v>
      </c>
      <c r="E122" s="26"/>
      <c r="F122" s="24" t="e">
        <f>VLOOKUP($C122,DiveList!$C$3:$H$71,IF($E122="S",5,IF($E122="P", 4, IF($E122="T", 3,IF($E122="F",6,5)))), FALSE)</f>
        <v>#N/A</v>
      </c>
      <c r="G122" s="31"/>
      <c r="H122" s="32"/>
      <c r="I122" s="32"/>
      <c r="J122" s="33"/>
      <c r="K122" s="33"/>
      <c r="L122" s="53" t="str">
        <f t="shared" si="25"/>
        <v/>
      </c>
      <c r="M122" s="51" t="str">
        <f>IF(ISNUMBER(L122),L122*F122,"")</f>
        <v/>
      </c>
      <c r="N122" s="54" t="str">
        <f>IF(AND(ISNUMBER(N121), ISNUMBER(M122)),N121+M122,"")</f>
        <v/>
      </c>
    </row>
    <row r="123" spans="2:14" x14ac:dyDescent="0.2">
      <c r="B123" s="80" t="s">
        <v>19</v>
      </c>
      <c r="C123" s="25"/>
      <c r="D123" s="23" t="e">
        <f>VLOOKUP($C123,DiveList!$C$3:$D$71,2,FALSE)</f>
        <v>#N/A</v>
      </c>
      <c r="E123" s="26"/>
      <c r="F123" s="24" t="e">
        <f>VLOOKUP($C123,DiveList!$C$3:$H$71,IF($E123="S",5,IF($E123="P", 4, IF($E123="T", 3,IF($E123="F",6,5)))), FALSE)</f>
        <v>#N/A</v>
      </c>
      <c r="G123" s="31"/>
      <c r="H123" s="32"/>
      <c r="I123" s="32"/>
      <c r="J123" s="33"/>
      <c r="K123" s="33"/>
      <c r="L123" s="53" t="str">
        <f t="shared" si="25"/>
        <v/>
      </c>
      <c r="M123" s="51" t="str">
        <f>IF(ISNUMBER(L123),L123*F123,"")</f>
        <v/>
      </c>
      <c r="N123" s="54" t="str">
        <f>IF(AND(ISNUMBER(N122), ISNUMBER(M123)),N122+M123,"")</f>
        <v/>
      </c>
    </row>
    <row r="124" spans="2:14" x14ac:dyDescent="0.2">
      <c r="B124" s="80" t="s">
        <v>159</v>
      </c>
      <c r="C124" s="25"/>
      <c r="D124" s="23" t="e">
        <f>VLOOKUP($C124,DiveList!$C$3:$D$71,2,FALSE)</f>
        <v>#N/A</v>
      </c>
      <c r="E124" s="26"/>
      <c r="F124" s="24" t="e">
        <f>VLOOKUP($C124,DiveList!$C$3:$H$71,IF($E124="S",5,IF($E124="P", 4, IF($E124="T", 3,IF($E124="F",6,5)))), FALSE)</f>
        <v>#N/A</v>
      </c>
      <c r="G124" s="31"/>
      <c r="H124" s="32"/>
      <c r="I124" s="32"/>
      <c r="J124" s="33"/>
      <c r="K124" s="33"/>
      <c r="L124" s="53" t="str">
        <f t="shared" si="25"/>
        <v/>
      </c>
      <c r="M124" s="51" t="str">
        <f>IF(ISNUMBER(L124),L124*F124,"")</f>
        <v/>
      </c>
      <c r="N124" s="54" t="str">
        <f t="shared" ref="N124:N125" si="26">IF(AND(ISNUMBER(N123), ISNUMBER(M124)),N123+M124,"")</f>
        <v/>
      </c>
    </row>
    <row r="125" spans="2:14" ht="13.5" thickBot="1" x14ac:dyDescent="0.25">
      <c r="B125" s="80" t="s">
        <v>159</v>
      </c>
      <c r="C125" s="25"/>
      <c r="D125" s="23" t="e">
        <f>VLOOKUP($C125,DiveList!$C$3:$D$71,2,FALSE)</f>
        <v>#N/A</v>
      </c>
      <c r="E125" s="26"/>
      <c r="F125" s="24" t="e">
        <f>VLOOKUP($C125,DiveList!$C$3:$H$71,IF($E125="S",5,IF($E125="P", 4, IF($E125="T", 3,IF($E125="F",6,5)))), FALSE)</f>
        <v>#N/A</v>
      </c>
      <c r="G125" s="31"/>
      <c r="H125" s="32"/>
      <c r="I125" s="32"/>
      <c r="J125" s="33"/>
      <c r="K125" s="33"/>
      <c r="L125" s="53" t="str">
        <f t="shared" si="25"/>
        <v/>
      </c>
      <c r="M125" s="51" t="str">
        <f>IF(ISNUMBER(L125),L125*F125,"")</f>
        <v/>
      </c>
      <c r="N125" s="54" t="str">
        <f t="shared" si="26"/>
        <v/>
      </c>
    </row>
    <row r="126" spans="2:14" ht="14.25" thickTop="1" thickBot="1" x14ac:dyDescent="0.25">
      <c r="B126" s="56" t="s">
        <v>12</v>
      </c>
      <c r="C126" s="29"/>
      <c r="D126" s="57" t="e">
        <f>VLOOKUP($C126,DiveList!$C$3:$D$71,2,FALSE)</f>
        <v>#N/A</v>
      </c>
      <c r="E126" s="34"/>
      <c r="F126" s="58" t="e">
        <f>VLOOKUP($C126,DiveList!$C$3:$H$71,IF($E126="S",5,IF($E126="P", 4, IF($E126="T", 3,IF($E126="F",6,5)))), FALSE)</f>
        <v>#N/A</v>
      </c>
      <c r="G126" s="35"/>
      <c r="H126" s="36"/>
      <c r="I126" s="36"/>
      <c r="J126" s="36"/>
      <c r="K126" s="36"/>
      <c r="L126" s="59" t="str">
        <f t="shared" si="25"/>
        <v/>
      </c>
      <c r="M126" s="59" t="str">
        <f>IF(ISNUMBER(L126),L126*F126,"")</f>
        <v/>
      </c>
      <c r="N126" s="60" t="str">
        <f>IF(AND(ISNUMBER(N125), ISNUMBER(M126)),N125+M126,"")</f>
        <v/>
      </c>
    </row>
    <row r="127" spans="2:14" ht="14.25" thickTop="1" thickBot="1" x14ac:dyDescent="0.25">
      <c r="B127" s="61"/>
      <c r="C127" s="62"/>
      <c r="D127" s="62"/>
      <c r="E127" s="62"/>
      <c r="F127" s="63"/>
      <c r="G127" s="46"/>
      <c r="H127" s="40"/>
      <c r="I127" s="40"/>
      <c r="J127" s="40"/>
      <c r="K127" s="40"/>
      <c r="L127" s="40"/>
      <c r="M127" s="64" t="s">
        <v>30</v>
      </c>
      <c r="N127" s="74" t="str">
        <f>IF(ISNUMBER(N126),N126,N125)</f>
        <v/>
      </c>
    </row>
    <row r="128" spans="2:14" ht="13.5" thickTop="1" x14ac:dyDescent="0.2">
      <c r="B128" s="1"/>
      <c r="C128" s="5"/>
      <c r="D128" s="5"/>
      <c r="E128" s="5"/>
      <c r="F128" s="6"/>
      <c r="G128" s="2"/>
    </row>
    <row r="129" spans="2:14" ht="13.5" thickBot="1" x14ac:dyDescent="0.25"/>
    <row r="130" spans="2:14" x14ac:dyDescent="0.2">
      <c r="B130" s="42" t="s">
        <v>13</v>
      </c>
      <c r="C130" s="88"/>
      <c r="D130" s="43" t="s">
        <v>16</v>
      </c>
      <c r="E130" s="9" t="s">
        <v>110</v>
      </c>
      <c r="F130" s="44"/>
      <c r="G130" s="44"/>
      <c r="H130" s="44"/>
      <c r="I130" s="44"/>
      <c r="J130" s="44"/>
      <c r="K130" s="44"/>
      <c r="L130" s="44"/>
      <c r="M130" s="65" t="s">
        <v>128</v>
      </c>
      <c r="N130" s="90"/>
    </row>
    <row r="131" spans="2:14" ht="13.5" thickBot="1" x14ac:dyDescent="0.25">
      <c r="B131" s="71" t="s">
        <v>14</v>
      </c>
      <c r="C131" s="89"/>
      <c r="D131" s="43" t="s">
        <v>17</v>
      </c>
      <c r="E131" s="9" t="s">
        <v>127</v>
      </c>
      <c r="F131" s="44"/>
      <c r="G131" s="44"/>
      <c r="H131" s="44"/>
      <c r="I131" s="44"/>
      <c r="J131" s="44"/>
      <c r="K131" s="44"/>
      <c r="L131" s="44"/>
      <c r="M131" s="72" t="s">
        <v>129</v>
      </c>
      <c r="N131" s="91"/>
    </row>
    <row r="132" spans="2:14" x14ac:dyDescent="0.2">
      <c r="B132" s="45"/>
      <c r="C132" s="46"/>
      <c r="D132" s="46"/>
      <c r="E132" s="46"/>
      <c r="F132" s="46"/>
      <c r="G132" s="46"/>
      <c r="H132" s="40"/>
      <c r="I132" s="40"/>
      <c r="J132" s="40"/>
      <c r="K132" s="40"/>
      <c r="L132" s="40"/>
      <c r="M132" s="40"/>
      <c r="N132" s="40"/>
    </row>
    <row r="133" spans="2:14" x14ac:dyDescent="0.2">
      <c r="B133" s="47"/>
      <c r="C133" s="48" t="s">
        <v>3</v>
      </c>
      <c r="D133" s="49" t="s">
        <v>4</v>
      </c>
      <c r="E133" s="49" t="s">
        <v>5</v>
      </c>
      <c r="F133" s="49" t="s">
        <v>6</v>
      </c>
      <c r="G133" s="49">
        <v>1</v>
      </c>
      <c r="H133" s="50">
        <v>2</v>
      </c>
      <c r="I133" s="50">
        <v>3</v>
      </c>
      <c r="J133" s="50">
        <v>4</v>
      </c>
      <c r="K133" s="50">
        <v>5</v>
      </c>
      <c r="L133" s="51" t="s">
        <v>7</v>
      </c>
      <c r="M133" s="51" t="s">
        <v>8</v>
      </c>
      <c r="N133" s="51" t="s">
        <v>126</v>
      </c>
    </row>
    <row r="134" spans="2:14" x14ac:dyDescent="0.2">
      <c r="B134" s="52" t="s">
        <v>9</v>
      </c>
      <c r="C134" s="30">
        <v>101</v>
      </c>
      <c r="D134" s="27" t="s">
        <v>22</v>
      </c>
      <c r="E134" s="28"/>
      <c r="F134" s="24">
        <v>1.9</v>
      </c>
      <c r="G134" s="31"/>
      <c r="H134" s="32"/>
      <c r="I134" s="32"/>
      <c r="J134" s="32"/>
      <c r="K134" s="32"/>
      <c r="L134" s="53" t="str">
        <f>IF(COUNT(G134:K134)=0,"", IF(COUNT(G134:K134)=2,SUM(G134:K134)*1.5, IF(COUNT(G134:K134)=3,SUM(G134:K134), IF(COUNT(G134:K134)=5,SUM(G134:K134)-MIN(G134:K134)-MAX(G134:K134), ))))</f>
        <v/>
      </c>
      <c r="M134" s="51" t="str">
        <f t="shared" ref="M134:M135" si="27">IF(ISNUMBER(L134),L134*F134,"")</f>
        <v/>
      </c>
      <c r="N134" s="54" t="str">
        <f>M134</f>
        <v/>
      </c>
    </row>
    <row r="135" spans="2:14" x14ac:dyDescent="0.2">
      <c r="B135" s="55" t="s">
        <v>10</v>
      </c>
      <c r="C135" s="25"/>
      <c r="D135" s="23" t="e">
        <f>VLOOKUP($C135,DiveList!$C$3:$D$71,2,FALSE)</f>
        <v>#N/A</v>
      </c>
      <c r="E135" s="26"/>
      <c r="F135" s="24" t="e">
        <f>VLOOKUP($C135,DiveList!$C$3:$H$71,IF($E135="S",5,IF($E135="P", 4, IF($E135="T", 3,IF($E135="F",6,5)))), FALSE)</f>
        <v>#N/A</v>
      </c>
      <c r="G135" s="31"/>
      <c r="H135" s="32"/>
      <c r="I135" s="32"/>
      <c r="J135" s="33"/>
      <c r="K135" s="33"/>
      <c r="L135" s="53" t="str">
        <f t="shared" ref="L135:L140" si="28">IF(COUNT(G135:K135)=0,"", IF(COUNT(G135:K135)=2,SUM(G135:K135)*1.5, IF(COUNT(G135:K135)=3,SUM(G135:K135), IF(COUNT(G135:K135)=5,SUM(G135:K135)-MIN(G135:K135)-MAX(G135:K135), ))))</f>
        <v/>
      </c>
      <c r="M135" s="51" t="str">
        <f t="shared" si="27"/>
        <v/>
      </c>
      <c r="N135" s="54" t="str">
        <f>IF(AND(ISNUMBER(N134), ISNUMBER(M135)),N134+M135,"")</f>
        <v/>
      </c>
    </row>
    <row r="136" spans="2:14" x14ac:dyDescent="0.2">
      <c r="B136" s="55" t="s">
        <v>11</v>
      </c>
      <c r="C136" s="25"/>
      <c r="D136" s="23" t="e">
        <f>VLOOKUP($C136,DiveList!$C$3:$D$71,2,FALSE)</f>
        <v>#N/A</v>
      </c>
      <c r="E136" s="26"/>
      <c r="F136" s="24" t="e">
        <f>VLOOKUP($C136,DiveList!$C$3:$H$71,IF($E136="S",5,IF($E136="P", 4, IF($E136="T", 3,IF($E136="F",6,5)))), FALSE)</f>
        <v>#N/A</v>
      </c>
      <c r="G136" s="31"/>
      <c r="H136" s="32"/>
      <c r="I136" s="32"/>
      <c r="J136" s="33"/>
      <c r="K136" s="33"/>
      <c r="L136" s="53" t="str">
        <f t="shared" si="28"/>
        <v/>
      </c>
      <c r="M136" s="51" t="str">
        <f>IF(ISNUMBER(L136),L136*F136,"")</f>
        <v/>
      </c>
      <c r="N136" s="54" t="str">
        <f>IF(AND(ISNUMBER(N135), ISNUMBER(M136)),N135+M136,"")</f>
        <v/>
      </c>
    </row>
    <row r="137" spans="2:14" x14ac:dyDescent="0.2">
      <c r="B137" s="80" t="s">
        <v>19</v>
      </c>
      <c r="C137" s="25"/>
      <c r="D137" s="23" t="e">
        <f>VLOOKUP($C137,DiveList!$C$3:$D$71,2,FALSE)</f>
        <v>#N/A</v>
      </c>
      <c r="E137" s="26"/>
      <c r="F137" s="24" t="e">
        <f>VLOOKUP($C137,DiveList!$C$3:$H$71,IF($E137="S",5,IF($E137="P", 4, IF($E137="T", 3,IF($E137="F",6,5)))), FALSE)</f>
        <v>#N/A</v>
      </c>
      <c r="G137" s="31"/>
      <c r="H137" s="32"/>
      <c r="I137" s="32"/>
      <c r="J137" s="33"/>
      <c r="K137" s="33"/>
      <c r="L137" s="53" t="str">
        <f t="shared" si="28"/>
        <v/>
      </c>
      <c r="M137" s="51" t="str">
        <f>IF(ISNUMBER(L137),L137*F137,"")</f>
        <v/>
      </c>
      <c r="N137" s="54" t="str">
        <f>IF(AND(ISNUMBER(N136), ISNUMBER(M137)),N136+M137,"")</f>
        <v/>
      </c>
    </row>
    <row r="138" spans="2:14" x14ac:dyDescent="0.2">
      <c r="B138" s="80" t="s">
        <v>159</v>
      </c>
      <c r="C138" s="25"/>
      <c r="D138" s="23" t="e">
        <f>VLOOKUP($C138,DiveList!$C$3:$D$71,2,FALSE)</f>
        <v>#N/A</v>
      </c>
      <c r="E138" s="26"/>
      <c r="F138" s="24" t="e">
        <f>VLOOKUP($C138,DiveList!$C$3:$H$71,IF($E138="S",5,IF($E138="P", 4, IF($E138="T", 3,IF($E138="F",6,5)))), FALSE)</f>
        <v>#N/A</v>
      </c>
      <c r="G138" s="31"/>
      <c r="H138" s="32"/>
      <c r="I138" s="32"/>
      <c r="J138" s="33"/>
      <c r="K138" s="33"/>
      <c r="L138" s="53" t="str">
        <f t="shared" si="28"/>
        <v/>
      </c>
      <c r="M138" s="51" t="str">
        <f>IF(ISNUMBER(L138),L138*F138,"")</f>
        <v/>
      </c>
      <c r="N138" s="54" t="str">
        <f t="shared" ref="N138:N139" si="29">IF(AND(ISNUMBER(N137), ISNUMBER(M138)),N137+M138,"")</f>
        <v/>
      </c>
    </row>
    <row r="139" spans="2:14" ht="13.5" thickBot="1" x14ac:dyDescent="0.25">
      <c r="B139" s="80" t="s">
        <v>159</v>
      </c>
      <c r="C139" s="25"/>
      <c r="D139" s="23" t="e">
        <f>VLOOKUP($C139,DiveList!$C$3:$D$71,2,FALSE)</f>
        <v>#N/A</v>
      </c>
      <c r="E139" s="26"/>
      <c r="F139" s="24" t="e">
        <f>VLOOKUP($C139,DiveList!$C$3:$H$71,IF($E139="S",5,IF($E139="P", 4, IF($E139="T", 3,IF($E139="F",6,5)))), FALSE)</f>
        <v>#N/A</v>
      </c>
      <c r="G139" s="31"/>
      <c r="H139" s="32"/>
      <c r="I139" s="32"/>
      <c r="J139" s="33"/>
      <c r="K139" s="33"/>
      <c r="L139" s="53" t="str">
        <f t="shared" si="28"/>
        <v/>
      </c>
      <c r="M139" s="51" t="str">
        <f>IF(ISNUMBER(L139),L139*F139,"")</f>
        <v/>
      </c>
      <c r="N139" s="54" t="str">
        <f t="shared" si="29"/>
        <v/>
      </c>
    </row>
    <row r="140" spans="2:14" ht="14.25" thickTop="1" thickBot="1" x14ac:dyDescent="0.25">
      <c r="B140" s="56" t="s">
        <v>12</v>
      </c>
      <c r="C140" s="29"/>
      <c r="D140" s="57" t="e">
        <f>VLOOKUP($C140,DiveList!$C$3:$D$71,2,FALSE)</f>
        <v>#N/A</v>
      </c>
      <c r="E140" s="34"/>
      <c r="F140" s="58" t="e">
        <f>VLOOKUP($C140,DiveList!$C$3:$H$71,IF($E140="S",5,IF($E140="P", 4, IF($E140="T", 3,IF($E140="F",6,5)))), FALSE)</f>
        <v>#N/A</v>
      </c>
      <c r="G140" s="35"/>
      <c r="H140" s="36"/>
      <c r="I140" s="36"/>
      <c r="J140" s="36"/>
      <c r="K140" s="36"/>
      <c r="L140" s="59" t="str">
        <f t="shared" si="28"/>
        <v/>
      </c>
      <c r="M140" s="59" t="str">
        <f>IF(ISNUMBER(L140),L140*F140,"")</f>
        <v/>
      </c>
      <c r="N140" s="60" t="str">
        <f>IF(AND(ISNUMBER(N139), ISNUMBER(M140)),N139+M140,"")</f>
        <v/>
      </c>
    </row>
    <row r="141" spans="2:14" ht="14.25" thickTop="1" thickBot="1" x14ac:dyDescent="0.25">
      <c r="B141" s="61"/>
      <c r="C141" s="62"/>
      <c r="D141" s="62"/>
      <c r="E141" s="62"/>
      <c r="F141" s="63"/>
      <c r="G141" s="46"/>
      <c r="H141" s="40"/>
      <c r="I141" s="40"/>
      <c r="J141" s="40"/>
      <c r="K141" s="40"/>
      <c r="L141" s="40"/>
      <c r="M141" s="64" t="s">
        <v>30</v>
      </c>
      <c r="N141" s="74" t="str">
        <f>IF(ISNUMBER(N140),N140,N139)</f>
        <v/>
      </c>
    </row>
    <row r="142" spans="2:14" ht="13.5" thickTop="1" x14ac:dyDescent="0.2">
      <c r="B142" s="1"/>
      <c r="C142" s="5"/>
      <c r="D142" s="5"/>
      <c r="E142" s="5"/>
      <c r="F142" s="6"/>
      <c r="G142" s="2"/>
    </row>
    <row r="143" spans="2:14" ht="13.5" thickBot="1" x14ac:dyDescent="0.25"/>
    <row r="144" spans="2:14" x14ac:dyDescent="0.2">
      <c r="B144" s="42" t="s">
        <v>13</v>
      </c>
      <c r="C144" s="88"/>
      <c r="D144" s="43" t="s">
        <v>16</v>
      </c>
      <c r="E144" s="9" t="s">
        <v>110</v>
      </c>
      <c r="F144" s="44"/>
      <c r="G144" s="44"/>
      <c r="H144" s="44"/>
      <c r="I144" s="44"/>
      <c r="J144" s="44"/>
      <c r="K144" s="44"/>
      <c r="L144" s="44"/>
      <c r="M144" s="65" t="s">
        <v>128</v>
      </c>
      <c r="N144" s="90"/>
    </row>
    <row r="145" spans="2:14" ht="13.5" thickBot="1" x14ac:dyDescent="0.25">
      <c r="B145" s="71" t="s">
        <v>14</v>
      </c>
      <c r="C145" s="89"/>
      <c r="D145" s="43" t="s">
        <v>17</v>
      </c>
      <c r="E145" s="9" t="s">
        <v>127</v>
      </c>
      <c r="F145" s="44"/>
      <c r="G145" s="44"/>
      <c r="H145" s="44"/>
      <c r="I145" s="44"/>
      <c r="J145" s="44"/>
      <c r="K145" s="44"/>
      <c r="L145" s="44"/>
      <c r="M145" s="72" t="s">
        <v>129</v>
      </c>
      <c r="N145" s="91"/>
    </row>
    <row r="146" spans="2:14" x14ac:dyDescent="0.2">
      <c r="B146" s="45"/>
      <c r="C146" s="46"/>
      <c r="D146" s="46"/>
      <c r="E146" s="46"/>
      <c r="F146" s="46"/>
      <c r="G146" s="46"/>
      <c r="H146" s="40"/>
      <c r="I146" s="40"/>
      <c r="J146" s="40"/>
      <c r="K146" s="40"/>
      <c r="L146" s="40"/>
      <c r="M146" s="40"/>
      <c r="N146" s="40"/>
    </row>
    <row r="147" spans="2:14" x14ac:dyDescent="0.2">
      <c r="B147" s="47"/>
      <c r="C147" s="48" t="s">
        <v>3</v>
      </c>
      <c r="D147" s="49" t="s">
        <v>4</v>
      </c>
      <c r="E147" s="49" t="s">
        <v>5</v>
      </c>
      <c r="F147" s="49" t="s">
        <v>6</v>
      </c>
      <c r="G147" s="49">
        <v>1</v>
      </c>
      <c r="H147" s="50">
        <v>2</v>
      </c>
      <c r="I147" s="50">
        <v>3</v>
      </c>
      <c r="J147" s="50">
        <v>4</v>
      </c>
      <c r="K147" s="50">
        <v>5</v>
      </c>
      <c r="L147" s="51" t="s">
        <v>7</v>
      </c>
      <c r="M147" s="51" t="s">
        <v>8</v>
      </c>
      <c r="N147" s="51" t="s">
        <v>126</v>
      </c>
    </row>
    <row r="148" spans="2:14" x14ac:dyDescent="0.2">
      <c r="B148" s="52" t="s">
        <v>9</v>
      </c>
      <c r="C148" s="30">
        <v>101</v>
      </c>
      <c r="D148" s="27" t="s">
        <v>22</v>
      </c>
      <c r="E148" s="28"/>
      <c r="F148" s="24">
        <v>1.9</v>
      </c>
      <c r="G148" s="31"/>
      <c r="H148" s="32"/>
      <c r="I148" s="32"/>
      <c r="J148" s="32"/>
      <c r="K148" s="32"/>
      <c r="L148" s="53" t="str">
        <f>IF(COUNT(G148:K148)=0,"", IF(COUNT(G148:K148)=2,SUM(G148:K148)*1.5, IF(COUNT(G148:K148)=3,SUM(G148:K148), IF(COUNT(G148:K148)=5,SUM(G148:K148)-MIN(G148:K148)-MAX(G148:K148), ))))</f>
        <v/>
      </c>
      <c r="M148" s="51" t="str">
        <f t="shared" ref="M148:M149" si="30">IF(ISNUMBER(L148),L148*F148,"")</f>
        <v/>
      </c>
      <c r="N148" s="54" t="str">
        <f>M148</f>
        <v/>
      </c>
    </row>
    <row r="149" spans="2:14" x14ac:dyDescent="0.2">
      <c r="B149" s="55" t="s">
        <v>10</v>
      </c>
      <c r="C149" s="25"/>
      <c r="D149" s="23" t="e">
        <f>VLOOKUP($C149,DiveList!$C$3:$D$71,2,FALSE)</f>
        <v>#N/A</v>
      </c>
      <c r="E149" s="26"/>
      <c r="F149" s="24" t="e">
        <f>VLOOKUP($C149,DiveList!$C$3:$H$71,IF($E149="S",5,IF($E149="P", 4, IF($E149="T", 3,IF($E149="F",6,5)))), FALSE)</f>
        <v>#N/A</v>
      </c>
      <c r="G149" s="31"/>
      <c r="H149" s="32"/>
      <c r="I149" s="32"/>
      <c r="J149" s="33"/>
      <c r="K149" s="33"/>
      <c r="L149" s="53" t="str">
        <f t="shared" ref="L149:L154" si="31">IF(COUNT(G149:K149)=0,"", IF(COUNT(G149:K149)=2,SUM(G149:K149)*1.5, IF(COUNT(G149:K149)=3,SUM(G149:K149), IF(COUNT(G149:K149)=5,SUM(G149:K149)-MIN(G149:K149)-MAX(G149:K149), ))))</f>
        <v/>
      </c>
      <c r="M149" s="51" t="str">
        <f t="shared" si="30"/>
        <v/>
      </c>
      <c r="N149" s="54" t="str">
        <f>IF(AND(ISNUMBER(N148), ISNUMBER(M149)),N148+M149,"")</f>
        <v/>
      </c>
    </row>
    <row r="150" spans="2:14" x14ac:dyDescent="0.2">
      <c r="B150" s="55" t="s">
        <v>11</v>
      </c>
      <c r="C150" s="25"/>
      <c r="D150" s="23" t="e">
        <f>VLOOKUP($C150,DiveList!$C$3:$D$71,2,FALSE)</f>
        <v>#N/A</v>
      </c>
      <c r="E150" s="26"/>
      <c r="F150" s="24" t="e">
        <f>VLOOKUP($C150,DiveList!$C$3:$H$71,IF($E150="S",5,IF($E150="P", 4, IF($E150="T", 3,IF($E150="F",6,5)))), FALSE)</f>
        <v>#N/A</v>
      </c>
      <c r="G150" s="31"/>
      <c r="H150" s="32"/>
      <c r="I150" s="32"/>
      <c r="J150" s="33"/>
      <c r="K150" s="33"/>
      <c r="L150" s="53" t="str">
        <f t="shared" si="31"/>
        <v/>
      </c>
      <c r="M150" s="51" t="str">
        <f>IF(ISNUMBER(L150),L150*F150,"")</f>
        <v/>
      </c>
      <c r="N150" s="54" t="str">
        <f>IF(AND(ISNUMBER(N149), ISNUMBER(M150)),N149+M150,"")</f>
        <v/>
      </c>
    </row>
    <row r="151" spans="2:14" x14ac:dyDescent="0.2">
      <c r="B151" s="80" t="s">
        <v>19</v>
      </c>
      <c r="C151" s="25"/>
      <c r="D151" s="23" t="e">
        <f>VLOOKUP($C151,DiveList!$C$3:$D$71,2,FALSE)</f>
        <v>#N/A</v>
      </c>
      <c r="E151" s="26"/>
      <c r="F151" s="24" t="e">
        <f>VLOOKUP($C151,DiveList!$C$3:$H$71,IF($E151="S",5,IF($E151="P", 4, IF($E151="T", 3,IF($E151="F",6,5)))), FALSE)</f>
        <v>#N/A</v>
      </c>
      <c r="G151" s="31"/>
      <c r="H151" s="32"/>
      <c r="I151" s="32"/>
      <c r="J151" s="33"/>
      <c r="K151" s="33"/>
      <c r="L151" s="53" t="str">
        <f t="shared" si="31"/>
        <v/>
      </c>
      <c r="M151" s="51" t="str">
        <f>IF(ISNUMBER(L151),L151*F151,"")</f>
        <v/>
      </c>
      <c r="N151" s="54" t="str">
        <f>IF(AND(ISNUMBER(N150), ISNUMBER(M151)),N150+M151,"")</f>
        <v/>
      </c>
    </row>
    <row r="152" spans="2:14" x14ac:dyDescent="0.2">
      <c r="B152" s="80" t="s">
        <v>159</v>
      </c>
      <c r="C152" s="25"/>
      <c r="D152" s="23" t="e">
        <f>VLOOKUP($C152,DiveList!$C$3:$D$71,2,FALSE)</f>
        <v>#N/A</v>
      </c>
      <c r="E152" s="26"/>
      <c r="F152" s="24" t="e">
        <f>VLOOKUP($C152,DiveList!$C$3:$H$71,IF($E152="S",5,IF($E152="P", 4, IF($E152="T", 3,IF($E152="F",6,5)))), FALSE)</f>
        <v>#N/A</v>
      </c>
      <c r="G152" s="31"/>
      <c r="H152" s="32"/>
      <c r="I152" s="32"/>
      <c r="J152" s="33"/>
      <c r="K152" s="33"/>
      <c r="L152" s="53" t="str">
        <f t="shared" si="31"/>
        <v/>
      </c>
      <c r="M152" s="51" t="str">
        <f>IF(ISNUMBER(L152),L152*F152,"")</f>
        <v/>
      </c>
      <c r="N152" s="54" t="str">
        <f t="shared" ref="N152:N153" si="32">IF(AND(ISNUMBER(N151), ISNUMBER(M152)),N151+M152,"")</f>
        <v/>
      </c>
    </row>
    <row r="153" spans="2:14" ht="13.5" thickBot="1" x14ac:dyDescent="0.25">
      <c r="B153" s="80" t="s">
        <v>159</v>
      </c>
      <c r="C153" s="25"/>
      <c r="D153" s="23" t="e">
        <f>VLOOKUP($C153,DiveList!$C$3:$D$71,2,FALSE)</f>
        <v>#N/A</v>
      </c>
      <c r="E153" s="26"/>
      <c r="F153" s="24" t="e">
        <f>VLOOKUP($C153,DiveList!$C$3:$H$71,IF($E153="S",5,IF($E153="P", 4, IF($E153="T", 3,IF($E153="F",6,5)))), FALSE)</f>
        <v>#N/A</v>
      </c>
      <c r="G153" s="31"/>
      <c r="H153" s="32"/>
      <c r="I153" s="32"/>
      <c r="J153" s="33"/>
      <c r="K153" s="33"/>
      <c r="L153" s="53" t="str">
        <f t="shared" si="31"/>
        <v/>
      </c>
      <c r="M153" s="51" t="str">
        <f>IF(ISNUMBER(L153),L153*F153,"")</f>
        <v/>
      </c>
      <c r="N153" s="54" t="str">
        <f t="shared" si="32"/>
        <v/>
      </c>
    </row>
    <row r="154" spans="2:14" ht="14.25" thickTop="1" thickBot="1" x14ac:dyDescent="0.25">
      <c r="B154" s="56" t="s">
        <v>12</v>
      </c>
      <c r="C154" s="29"/>
      <c r="D154" s="57" t="e">
        <f>VLOOKUP($C154,DiveList!$C$3:$D$71,2,FALSE)</f>
        <v>#N/A</v>
      </c>
      <c r="E154" s="34"/>
      <c r="F154" s="58" t="e">
        <f>VLOOKUP($C154,DiveList!$C$3:$H$71,IF($E154="S",5,IF($E154="P", 4, IF($E154="T", 3,IF($E154="F",6,5)))), FALSE)</f>
        <v>#N/A</v>
      </c>
      <c r="G154" s="35"/>
      <c r="H154" s="36"/>
      <c r="I154" s="36"/>
      <c r="J154" s="36"/>
      <c r="K154" s="36"/>
      <c r="L154" s="59" t="str">
        <f t="shared" si="31"/>
        <v/>
      </c>
      <c r="M154" s="59" t="str">
        <f>IF(ISNUMBER(L154),L154*F154,"")</f>
        <v/>
      </c>
      <c r="N154" s="60" t="str">
        <f>IF(AND(ISNUMBER(N153), ISNUMBER(M154)),N153+M154,"")</f>
        <v/>
      </c>
    </row>
    <row r="155" spans="2:14" ht="14.25" thickTop="1" thickBot="1" x14ac:dyDescent="0.25">
      <c r="B155" s="61"/>
      <c r="C155" s="62"/>
      <c r="D155" s="62"/>
      <c r="E155" s="62"/>
      <c r="F155" s="63"/>
      <c r="G155" s="46"/>
      <c r="H155" s="40"/>
      <c r="I155" s="40"/>
      <c r="J155" s="40"/>
      <c r="K155" s="40"/>
      <c r="L155" s="40"/>
      <c r="M155" s="64" t="s">
        <v>30</v>
      </c>
      <c r="N155" s="74" t="str">
        <f>IF(ISNUMBER(N154),N154,N153)</f>
        <v/>
      </c>
    </row>
    <row r="156" spans="2:14" ht="13.5" thickTop="1" x14ac:dyDescent="0.2">
      <c r="B156" s="1"/>
      <c r="C156" s="5"/>
      <c r="D156" s="5"/>
      <c r="E156" s="5"/>
      <c r="F156" s="6"/>
      <c r="G156" s="2"/>
    </row>
  </sheetData>
  <sheetProtection sheet="1" objects="1" scenarios="1"/>
  <mergeCells count="23">
    <mergeCell ref="C32:C33"/>
    <mergeCell ref="N32:N33"/>
    <mergeCell ref="M2:N2"/>
    <mergeCell ref="C4:C5"/>
    <mergeCell ref="N4:N5"/>
    <mergeCell ref="C18:C19"/>
    <mergeCell ref="N18:N19"/>
    <mergeCell ref="C46:C47"/>
    <mergeCell ref="N46:N47"/>
    <mergeCell ref="C60:C61"/>
    <mergeCell ref="N60:N61"/>
    <mergeCell ref="C74:C75"/>
    <mergeCell ref="N74:N75"/>
    <mergeCell ref="C130:C131"/>
    <mergeCell ref="N130:N131"/>
    <mergeCell ref="C144:C145"/>
    <mergeCell ref="N144:N145"/>
    <mergeCell ref="C88:C89"/>
    <mergeCell ref="N88:N89"/>
    <mergeCell ref="C102:C103"/>
    <mergeCell ref="N102:N103"/>
    <mergeCell ref="C116:C117"/>
    <mergeCell ref="N116:N117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D6D6A81-79DA-473C-9396-3A988F4EB626}">
          <x14:formula1>
            <xm:f>DiveList!$E$2:$H$2</xm:f>
          </x14:formula1>
          <xm:sqref>E8:E14 E22:E28 E36:E42 E50:E56 E64:E70 E78:E84 E92:E98 E106:E112 E120:E126 E134:E140 E148:E154</xm:sqref>
        </x14:dataValidation>
        <x14:dataValidation type="list" allowBlank="1" showInputMessage="1" showErrorMessage="1" xr:uid="{3BED0A53-2EDB-4D58-A7E9-2AD195EAF53A}">
          <x14:formula1>
            <xm:f>DiveList!$C$3:$C$51</xm:f>
          </x14:formula1>
          <xm:sqref>C9:C13 C23:C27 C37:C41 C51:C55 C65:C69 C79:C83 C93:C97 C107:C111 C121:C125 C135:C139 C149:C153</xm:sqref>
        </x14:dataValidation>
        <x14:dataValidation type="list" allowBlank="1" showInputMessage="1" showErrorMessage="1" xr:uid="{E34DF3A5-8F28-4E06-986D-4A8149BBECCB}">
          <x14:formula1>
            <xm:f>DiveList!$C:$C</xm:f>
          </x14:formula1>
          <xm:sqref>C14 C28 C42 C56 C70 C84 C98 C112 C126 C140 C154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85947-4FA4-46F0-848F-50C86A6961F8}">
  <sheetPr>
    <tabColor theme="4" tint="0.39997558519241921"/>
    <pageSetUpPr fitToPage="1"/>
  </sheetPr>
  <dimension ref="B1:P156"/>
  <sheetViews>
    <sheetView workbookViewId="0">
      <pane ySplit="2" topLeftCell="A3" activePane="bottomLeft" state="frozen"/>
      <selection pane="bottomLeft" activeCell="C3" sqref="C3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164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4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x14ac:dyDescent="0.2">
      <c r="B11" s="80" t="s">
        <v>19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x14ac:dyDescent="0.2">
      <c r="B12" s="80" t="s">
        <v>159</v>
      </c>
      <c r="C12" s="25"/>
      <c r="D12" s="23" t="e">
        <f>VLOOKUP($C12,DiveList!$C$3:$D$71,2,FALSE)</f>
        <v>#N/A</v>
      </c>
      <c r="E12" s="26"/>
      <c r="F12" s="24" t="e">
        <f>VLOOKUP($C12,DiveList!$C$3:$H$71,IF($E12="S",5,IF($E12="P", 4, IF($E12="T", 3,IF($E12="F",6,5)))), FALSE)</f>
        <v>#N/A</v>
      </c>
      <c r="G12" s="31"/>
      <c r="H12" s="32"/>
      <c r="I12" s="32"/>
      <c r="J12" s="33"/>
      <c r="K12" s="33"/>
      <c r="L12" s="53" t="str">
        <f t="shared" si="1"/>
        <v/>
      </c>
      <c r="M12" s="51" t="str">
        <f>IF(ISNUMBER(L12),L12*F12,"")</f>
        <v/>
      </c>
      <c r="N12" s="54" t="str">
        <f t="shared" ref="N12:N13" si="2">IF(AND(ISNUMBER(N11), ISNUMBER(M12)),N11+M12,"")</f>
        <v/>
      </c>
    </row>
    <row r="13" spans="2:16" ht="14.25" customHeight="1" thickBot="1" x14ac:dyDescent="0.25">
      <c r="B13" s="80" t="s">
        <v>159</v>
      </c>
      <c r="C13" s="25"/>
      <c r="D13" s="23" t="e">
        <f>VLOOKUP($C13,DiveList!$C$3:$D$71,2,FALSE)</f>
        <v>#N/A</v>
      </c>
      <c r="E13" s="26"/>
      <c r="F13" s="24" t="e">
        <f>VLOOKUP($C13,DiveList!$C$3:$H$71,IF($E13="S",5,IF($E13="P", 4, IF($E13="T", 3,IF($E13="F",6,5)))), FALSE)</f>
        <v>#N/A</v>
      </c>
      <c r="G13" s="31"/>
      <c r="H13" s="32"/>
      <c r="I13" s="32"/>
      <c r="J13" s="33"/>
      <c r="K13" s="33"/>
      <c r="L13" s="53" t="str">
        <f t="shared" si="1"/>
        <v/>
      </c>
      <c r="M13" s="51" t="str">
        <f>IF(ISNUMBER(L13),L13*F13,"")</f>
        <v/>
      </c>
      <c r="N13" s="54" t="str">
        <f t="shared" si="2"/>
        <v/>
      </c>
    </row>
    <row r="14" spans="2:16" ht="14.25" customHeight="1" thickTop="1" thickBot="1" x14ac:dyDescent="0.25">
      <c r="B14" s="56" t="s">
        <v>12</v>
      </c>
      <c r="C14" s="29"/>
      <c r="D14" s="57" t="e">
        <f>VLOOKUP($C14,DiveList!$C$3:$D$71,2,FALSE)</f>
        <v>#N/A</v>
      </c>
      <c r="E14" s="34"/>
      <c r="F14" s="58" t="e">
        <f>VLOOKUP($C14,DiveList!$C$3:$H$71,IF($E14="S",5,IF($E14="P", 4, IF($E14="T", 3,IF($E14="F",6,5)))), FALSE)</f>
        <v>#N/A</v>
      </c>
      <c r="G14" s="35"/>
      <c r="H14" s="36"/>
      <c r="I14" s="36"/>
      <c r="J14" s="36"/>
      <c r="K14" s="36"/>
      <c r="L14" s="59" t="str">
        <f t="shared" si="1"/>
        <v/>
      </c>
      <c r="M14" s="59" t="str">
        <f>IF(ISNUMBER(L14),L14*F14,"")</f>
        <v/>
      </c>
      <c r="N14" s="60" t="str">
        <f>IF(AND(ISNUMBER(N13), ISNUMBER(M14)),N13+M14,"")</f>
        <v/>
      </c>
    </row>
    <row r="15" spans="2:16" ht="20.25" customHeight="1" thickTop="1" thickBot="1" x14ac:dyDescent="0.25">
      <c r="B15" s="61"/>
      <c r="C15" s="62"/>
      <c r="D15" s="62"/>
      <c r="E15" s="62"/>
      <c r="F15" s="63"/>
      <c r="G15" s="46"/>
      <c r="H15" s="40"/>
      <c r="I15" s="40"/>
      <c r="J15" s="40"/>
      <c r="K15" s="40"/>
      <c r="L15" s="40"/>
      <c r="M15" s="64" t="s">
        <v>30</v>
      </c>
      <c r="N15" s="74" t="str">
        <f>IF(ISNUMBER(N14),N14,N13)</f>
        <v/>
      </c>
    </row>
    <row r="16" spans="2:16" ht="16.5" customHeight="1" thickTop="1" x14ac:dyDescent="0.2">
      <c r="B16" s="1"/>
      <c r="C16" s="5"/>
      <c r="D16" s="5"/>
      <c r="E16" s="5"/>
      <c r="F16" s="6"/>
      <c r="G16" s="2"/>
    </row>
    <row r="17" spans="2:14" ht="13.5" thickBot="1" x14ac:dyDescent="0.25"/>
    <row r="18" spans="2:14" x14ac:dyDescent="0.2">
      <c r="B18" s="42" t="s">
        <v>13</v>
      </c>
      <c r="C18" s="88"/>
      <c r="D18" s="43" t="s">
        <v>16</v>
      </c>
      <c r="E18" s="9" t="s">
        <v>110</v>
      </c>
      <c r="F18" s="44"/>
      <c r="G18" s="44"/>
      <c r="H18" s="44"/>
      <c r="I18" s="44"/>
      <c r="J18" s="44"/>
      <c r="K18" s="44"/>
      <c r="L18" s="44"/>
      <c r="M18" s="65" t="s">
        <v>128</v>
      </c>
      <c r="N18" s="90"/>
    </row>
    <row r="19" spans="2:14" ht="13.5" thickBot="1" x14ac:dyDescent="0.25">
      <c r="B19" s="71" t="s">
        <v>14</v>
      </c>
      <c r="C19" s="89"/>
      <c r="D19" s="43" t="s">
        <v>17</v>
      </c>
      <c r="E19" s="9" t="s">
        <v>127</v>
      </c>
      <c r="F19" s="44"/>
      <c r="G19" s="44"/>
      <c r="H19" s="44"/>
      <c r="I19" s="44"/>
      <c r="J19" s="44"/>
      <c r="K19" s="44"/>
      <c r="L19" s="44"/>
      <c r="M19" s="72" t="s">
        <v>129</v>
      </c>
      <c r="N19" s="91"/>
    </row>
    <row r="20" spans="2:14" x14ac:dyDescent="0.2">
      <c r="B20" s="45"/>
      <c r="C20" s="46"/>
      <c r="D20" s="46"/>
      <c r="E20" s="46"/>
      <c r="F20" s="46"/>
      <c r="G20" s="46"/>
      <c r="H20" s="40"/>
      <c r="I20" s="40"/>
      <c r="J20" s="40"/>
      <c r="K20" s="40"/>
      <c r="L20" s="40"/>
      <c r="M20" s="40"/>
      <c r="N20" s="40"/>
    </row>
    <row r="21" spans="2:14" x14ac:dyDescent="0.2">
      <c r="B21" s="47"/>
      <c r="C21" s="48" t="s">
        <v>3</v>
      </c>
      <c r="D21" s="49" t="s">
        <v>4</v>
      </c>
      <c r="E21" s="49" t="s">
        <v>5</v>
      </c>
      <c r="F21" s="49" t="s">
        <v>6</v>
      </c>
      <c r="G21" s="49">
        <v>1</v>
      </c>
      <c r="H21" s="50">
        <v>2</v>
      </c>
      <c r="I21" s="50">
        <v>3</v>
      </c>
      <c r="J21" s="50">
        <v>4</v>
      </c>
      <c r="K21" s="50">
        <v>5</v>
      </c>
      <c r="L21" s="51" t="s">
        <v>7</v>
      </c>
      <c r="M21" s="51" t="s">
        <v>8</v>
      </c>
      <c r="N21" s="51" t="s">
        <v>126</v>
      </c>
    </row>
    <row r="22" spans="2:14" x14ac:dyDescent="0.2">
      <c r="B22" s="52" t="s">
        <v>9</v>
      </c>
      <c r="C22" s="30">
        <v>101</v>
      </c>
      <c r="D22" s="27" t="s">
        <v>22</v>
      </c>
      <c r="E22" s="28"/>
      <c r="F22" s="24">
        <v>1.9</v>
      </c>
      <c r="G22" s="31"/>
      <c r="H22" s="32"/>
      <c r="I22" s="32"/>
      <c r="J22" s="32"/>
      <c r="K22" s="32"/>
      <c r="L22" s="53" t="str">
        <f>IF(COUNT(G22:K22)=0,"", IF(COUNT(G22:K22)=2,SUM(G22:K22)*1.5, IF(COUNT(G22:K22)=3,SUM(G22:K22), IF(COUNT(G22:K22)=5,SUM(G22:K22)-MIN(G22:K22)-MAX(G22:K22), ))))</f>
        <v/>
      </c>
      <c r="M22" s="51" t="str">
        <f t="shared" ref="M22:M23" si="3">IF(ISNUMBER(L22),L22*F22,"")</f>
        <v/>
      </c>
      <c r="N22" s="54" t="str">
        <f>M22</f>
        <v/>
      </c>
    </row>
    <row r="23" spans="2:14" x14ac:dyDescent="0.2">
      <c r="B23" s="55" t="s">
        <v>10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1"/>
      <c r="H23" s="32"/>
      <c r="I23" s="32"/>
      <c r="J23" s="33"/>
      <c r="K23" s="33"/>
      <c r="L23" s="53" t="str">
        <f t="shared" ref="L23:L28" si="4">IF(COUNT(G23:K23)=0,"", IF(COUNT(G23:K23)=2,SUM(G23:K23)*1.5, IF(COUNT(G23:K23)=3,SUM(G23:K23), IF(COUNT(G23:K23)=5,SUM(G23:K23)-MIN(G23:K23)-MAX(G23:K23), ))))</f>
        <v/>
      </c>
      <c r="M23" s="51" t="str">
        <f t="shared" si="3"/>
        <v/>
      </c>
      <c r="N23" s="54" t="str">
        <f>IF(AND(ISNUMBER(N22), ISNUMBER(M23)),N22+M23,"")</f>
        <v/>
      </c>
    </row>
    <row r="24" spans="2:14" x14ac:dyDescent="0.2">
      <c r="B24" s="55" t="s">
        <v>11</v>
      </c>
      <c r="C24" s="25"/>
      <c r="D24" s="23" t="e">
        <f>VLOOKUP($C24,DiveList!$C$3:$D$71,2,FALSE)</f>
        <v>#N/A</v>
      </c>
      <c r="E24" s="26"/>
      <c r="F24" s="24" t="e">
        <f>VLOOKUP($C24,DiveList!$C$3:$H$71,IF($E24="S",5,IF($E24="P", 4, IF($E24="T", 3,IF($E24="F",6,5)))), FALSE)</f>
        <v>#N/A</v>
      </c>
      <c r="G24" s="31"/>
      <c r="H24" s="32"/>
      <c r="I24" s="32"/>
      <c r="J24" s="33"/>
      <c r="K24" s="33"/>
      <c r="L24" s="53" t="str">
        <f t="shared" si="4"/>
        <v/>
      </c>
      <c r="M24" s="51" t="str">
        <f>IF(ISNUMBER(L24),L24*F24,"")</f>
        <v/>
      </c>
      <c r="N24" s="54" t="str">
        <f>IF(AND(ISNUMBER(N23), ISNUMBER(M24)),N23+M24,"")</f>
        <v/>
      </c>
    </row>
    <row r="25" spans="2:14" x14ac:dyDescent="0.2">
      <c r="B25" s="80" t="s">
        <v>19</v>
      </c>
      <c r="C25" s="25"/>
      <c r="D25" s="23" t="e">
        <f>VLOOKUP($C25,DiveList!$C$3:$D$71,2,FALSE)</f>
        <v>#N/A</v>
      </c>
      <c r="E25" s="26"/>
      <c r="F25" s="24" t="e">
        <f>VLOOKUP($C25,DiveList!$C$3:$H$71,IF($E25="S",5,IF($E25="P", 4, IF($E25="T", 3,IF($E25="F",6,5)))), FALSE)</f>
        <v>#N/A</v>
      </c>
      <c r="G25" s="31"/>
      <c r="H25" s="32"/>
      <c r="I25" s="32"/>
      <c r="J25" s="33"/>
      <c r="K25" s="33"/>
      <c r="L25" s="53" t="str">
        <f t="shared" si="4"/>
        <v/>
      </c>
      <c r="M25" s="51" t="str">
        <f>IF(ISNUMBER(L25),L25*F25,"")</f>
        <v/>
      </c>
      <c r="N25" s="54" t="str">
        <f>IF(AND(ISNUMBER(N24), ISNUMBER(M25)),N24+M25,"")</f>
        <v/>
      </c>
    </row>
    <row r="26" spans="2:14" x14ac:dyDescent="0.2">
      <c r="B26" s="80" t="s">
        <v>159</v>
      </c>
      <c r="C26" s="25"/>
      <c r="D26" s="23" t="e">
        <f>VLOOKUP($C26,DiveList!$C$3:$D$71,2,FALSE)</f>
        <v>#N/A</v>
      </c>
      <c r="E26" s="26"/>
      <c r="F26" s="24" t="e">
        <f>VLOOKUP($C26,DiveList!$C$3:$H$71,IF($E26="S",5,IF($E26="P", 4, IF($E26="T", 3,IF($E26="F",6,5)))), FALSE)</f>
        <v>#N/A</v>
      </c>
      <c r="G26" s="31"/>
      <c r="H26" s="32"/>
      <c r="I26" s="32"/>
      <c r="J26" s="33"/>
      <c r="K26" s="33"/>
      <c r="L26" s="53" t="str">
        <f t="shared" si="4"/>
        <v/>
      </c>
      <c r="M26" s="51" t="str">
        <f>IF(ISNUMBER(L26),L26*F26,"")</f>
        <v/>
      </c>
      <c r="N26" s="54" t="str">
        <f t="shared" ref="N26:N27" si="5">IF(AND(ISNUMBER(N25), ISNUMBER(M26)),N25+M26,"")</f>
        <v/>
      </c>
    </row>
    <row r="27" spans="2:14" ht="13.5" thickBot="1" x14ac:dyDescent="0.25">
      <c r="B27" s="80" t="s">
        <v>159</v>
      </c>
      <c r="C27" s="25"/>
      <c r="D27" s="23" t="e">
        <f>VLOOKUP($C27,DiveList!$C$3:$D$71,2,FALSE)</f>
        <v>#N/A</v>
      </c>
      <c r="E27" s="26"/>
      <c r="F27" s="24" t="e">
        <f>VLOOKUP($C27,DiveList!$C$3:$H$71,IF($E27="S",5,IF($E27="P", 4, IF($E27="T", 3,IF($E27="F",6,5)))), FALSE)</f>
        <v>#N/A</v>
      </c>
      <c r="G27" s="31"/>
      <c r="H27" s="32"/>
      <c r="I27" s="32"/>
      <c r="J27" s="33"/>
      <c r="K27" s="33"/>
      <c r="L27" s="53" t="str">
        <f t="shared" si="4"/>
        <v/>
      </c>
      <c r="M27" s="51" t="str">
        <f>IF(ISNUMBER(L27),L27*F27,"")</f>
        <v/>
      </c>
      <c r="N27" s="54" t="str">
        <f t="shared" si="5"/>
        <v/>
      </c>
    </row>
    <row r="28" spans="2:14" ht="14.25" thickTop="1" thickBot="1" x14ac:dyDescent="0.25">
      <c r="B28" s="56" t="s">
        <v>12</v>
      </c>
      <c r="C28" s="29"/>
      <c r="D28" s="57" t="e">
        <f>VLOOKUP($C28,DiveList!$C$3:$D$71,2,FALSE)</f>
        <v>#N/A</v>
      </c>
      <c r="E28" s="34"/>
      <c r="F28" s="58" t="e">
        <f>VLOOKUP($C28,DiveList!$C$3:$H$71,IF($E28="S",5,IF($E28="P", 4, IF($E28="T", 3,IF($E28="F",6,5)))), FALSE)</f>
        <v>#N/A</v>
      </c>
      <c r="G28" s="35"/>
      <c r="H28" s="36"/>
      <c r="I28" s="36"/>
      <c r="J28" s="36"/>
      <c r="K28" s="36"/>
      <c r="L28" s="59" t="str">
        <f t="shared" si="4"/>
        <v/>
      </c>
      <c r="M28" s="59" t="str">
        <f>IF(ISNUMBER(L28),L28*F28,"")</f>
        <v/>
      </c>
      <c r="N28" s="60" t="str">
        <f>IF(AND(ISNUMBER(N27), ISNUMBER(M28)),N27+M28,"")</f>
        <v/>
      </c>
    </row>
    <row r="29" spans="2:14" ht="14.25" thickTop="1" thickBot="1" x14ac:dyDescent="0.25">
      <c r="B29" s="61"/>
      <c r="C29" s="62"/>
      <c r="D29" s="62"/>
      <c r="E29" s="62"/>
      <c r="F29" s="63"/>
      <c r="G29" s="46"/>
      <c r="H29" s="40"/>
      <c r="I29" s="40"/>
      <c r="J29" s="40"/>
      <c r="K29" s="40"/>
      <c r="L29" s="40"/>
      <c r="M29" s="64" t="s">
        <v>30</v>
      </c>
      <c r="N29" s="74" t="str">
        <f>IF(ISNUMBER(N28),N28,N27)</f>
        <v/>
      </c>
    </row>
    <row r="30" spans="2:14" ht="13.5" thickTop="1" x14ac:dyDescent="0.2">
      <c r="B30" s="1"/>
      <c r="C30" s="5"/>
      <c r="D30" s="5"/>
      <c r="E30" s="5"/>
      <c r="F30" s="6"/>
      <c r="G30" s="2"/>
    </row>
    <row r="31" spans="2:14" ht="13.5" thickBot="1" x14ac:dyDescent="0.25"/>
    <row r="32" spans="2:14" x14ac:dyDescent="0.2">
      <c r="B32" s="42" t="s">
        <v>13</v>
      </c>
      <c r="C32" s="88"/>
      <c r="D32" s="43" t="s">
        <v>16</v>
      </c>
      <c r="E32" s="9" t="s">
        <v>110</v>
      </c>
      <c r="F32" s="44"/>
      <c r="G32" s="44"/>
      <c r="H32" s="44"/>
      <c r="I32" s="44"/>
      <c r="J32" s="44"/>
      <c r="K32" s="44"/>
      <c r="L32" s="44"/>
      <c r="M32" s="65" t="s">
        <v>128</v>
      </c>
      <c r="N32" s="90"/>
    </row>
    <row r="33" spans="2:14" ht="13.5" thickBot="1" x14ac:dyDescent="0.25">
      <c r="B33" s="71" t="s">
        <v>14</v>
      </c>
      <c r="C33" s="89"/>
      <c r="D33" s="43" t="s">
        <v>17</v>
      </c>
      <c r="E33" s="9" t="s">
        <v>127</v>
      </c>
      <c r="F33" s="44"/>
      <c r="G33" s="44"/>
      <c r="H33" s="44"/>
      <c r="I33" s="44"/>
      <c r="J33" s="44"/>
      <c r="K33" s="44"/>
      <c r="L33" s="44"/>
      <c r="M33" s="72" t="s">
        <v>129</v>
      </c>
      <c r="N33" s="91"/>
    </row>
    <row r="34" spans="2:14" x14ac:dyDescent="0.2">
      <c r="B34" s="45"/>
      <c r="C34" s="46"/>
      <c r="D34" s="46"/>
      <c r="E34" s="46"/>
      <c r="F34" s="46"/>
      <c r="G34" s="46"/>
      <c r="H34" s="40"/>
      <c r="I34" s="40"/>
      <c r="J34" s="40"/>
      <c r="K34" s="40"/>
      <c r="L34" s="40"/>
      <c r="M34" s="40"/>
      <c r="N34" s="40"/>
    </row>
    <row r="35" spans="2:14" x14ac:dyDescent="0.2">
      <c r="B35" s="47"/>
      <c r="C35" s="48" t="s">
        <v>3</v>
      </c>
      <c r="D35" s="49" t="s">
        <v>4</v>
      </c>
      <c r="E35" s="49" t="s">
        <v>5</v>
      </c>
      <c r="F35" s="49" t="s">
        <v>6</v>
      </c>
      <c r="G35" s="49">
        <v>1</v>
      </c>
      <c r="H35" s="50">
        <v>2</v>
      </c>
      <c r="I35" s="50">
        <v>3</v>
      </c>
      <c r="J35" s="50">
        <v>4</v>
      </c>
      <c r="K35" s="50">
        <v>5</v>
      </c>
      <c r="L35" s="51" t="s">
        <v>7</v>
      </c>
      <c r="M35" s="51" t="s">
        <v>8</v>
      </c>
      <c r="N35" s="51" t="s">
        <v>126</v>
      </c>
    </row>
    <row r="36" spans="2:14" x14ac:dyDescent="0.2">
      <c r="B36" s="52" t="s">
        <v>9</v>
      </c>
      <c r="C36" s="30">
        <v>101</v>
      </c>
      <c r="D36" s="27" t="s">
        <v>22</v>
      </c>
      <c r="E36" s="28"/>
      <c r="F36" s="24">
        <v>1.9</v>
      </c>
      <c r="G36" s="31"/>
      <c r="H36" s="32"/>
      <c r="I36" s="32"/>
      <c r="J36" s="32"/>
      <c r="K36" s="32"/>
      <c r="L36" s="53" t="str">
        <f>IF(COUNT(G36:K36)=0,"", IF(COUNT(G36:K36)=2,SUM(G36:K36)*1.5, IF(COUNT(G36:K36)=3,SUM(G36:K36), IF(COUNT(G36:K36)=5,SUM(G36:K36)-MIN(G36:K36)-MAX(G36:K36), ))))</f>
        <v/>
      </c>
      <c r="M36" s="51" t="str">
        <f t="shared" ref="M36:M37" si="6">IF(ISNUMBER(L36),L36*F36,"")</f>
        <v/>
      </c>
      <c r="N36" s="54" t="str">
        <f>M36</f>
        <v/>
      </c>
    </row>
    <row r="37" spans="2:14" x14ac:dyDescent="0.2">
      <c r="B37" s="55" t="s">
        <v>10</v>
      </c>
      <c r="C37" s="25"/>
      <c r="D37" s="23" t="e">
        <f>VLOOKUP($C37,DiveList!$C$3:$D$71,2,FALSE)</f>
        <v>#N/A</v>
      </c>
      <c r="E37" s="26"/>
      <c r="F37" s="24" t="e">
        <f>VLOOKUP($C37,DiveList!$C$3:$H$71,IF($E37="S",5,IF($E37="P", 4, IF($E37="T", 3,IF($E37="F",6,5)))), FALSE)</f>
        <v>#N/A</v>
      </c>
      <c r="G37" s="31"/>
      <c r="H37" s="32"/>
      <c r="I37" s="32"/>
      <c r="J37" s="33"/>
      <c r="K37" s="33"/>
      <c r="L37" s="53" t="str">
        <f t="shared" ref="L37:L42" si="7">IF(COUNT(G37:K37)=0,"", IF(COUNT(G37:K37)=2,SUM(G37:K37)*1.5, IF(COUNT(G37:K37)=3,SUM(G37:K37), IF(COUNT(G37:K37)=5,SUM(G37:K37)-MIN(G37:K37)-MAX(G37:K37), ))))</f>
        <v/>
      </c>
      <c r="M37" s="51" t="str">
        <f t="shared" si="6"/>
        <v/>
      </c>
      <c r="N37" s="54" t="str">
        <f>IF(AND(ISNUMBER(N36), ISNUMBER(M37)),N36+M37,"")</f>
        <v/>
      </c>
    </row>
    <row r="38" spans="2:14" x14ac:dyDescent="0.2">
      <c r="B38" s="55" t="s">
        <v>11</v>
      </c>
      <c r="C38" s="25"/>
      <c r="D38" s="23" t="e">
        <f>VLOOKUP($C38,DiveList!$C$3:$D$71,2,FALSE)</f>
        <v>#N/A</v>
      </c>
      <c r="E38" s="26"/>
      <c r="F38" s="24" t="e">
        <f>VLOOKUP($C38,DiveList!$C$3:$H$71,IF($E38="S",5,IF($E38="P", 4, IF($E38="T", 3,IF($E38="F",6,5)))), FALSE)</f>
        <v>#N/A</v>
      </c>
      <c r="G38" s="31"/>
      <c r="H38" s="32"/>
      <c r="I38" s="32"/>
      <c r="J38" s="33"/>
      <c r="K38" s="33"/>
      <c r="L38" s="53" t="str">
        <f t="shared" si="7"/>
        <v/>
      </c>
      <c r="M38" s="51" t="str">
        <f>IF(ISNUMBER(L38),L38*F38,"")</f>
        <v/>
      </c>
      <c r="N38" s="54" t="str">
        <f>IF(AND(ISNUMBER(N37), ISNUMBER(M38)),N37+M38,"")</f>
        <v/>
      </c>
    </row>
    <row r="39" spans="2:14" x14ac:dyDescent="0.2">
      <c r="B39" s="80" t="s">
        <v>19</v>
      </c>
      <c r="C39" s="25"/>
      <c r="D39" s="23" t="e">
        <f>VLOOKUP($C39,DiveList!$C$3:$D$71,2,FALSE)</f>
        <v>#N/A</v>
      </c>
      <c r="E39" s="26"/>
      <c r="F39" s="24" t="e">
        <f>VLOOKUP($C39,DiveList!$C$3:$H$71,IF($E39="S",5,IF($E39="P", 4, IF($E39="T", 3,IF($E39="F",6,5)))), FALSE)</f>
        <v>#N/A</v>
      </c>
      <c r="G39" s="31"/>
      <c r="H39" s="32"/>
      <c r="I39" s="32"/>
      <c r="J39" s="33"/>
      <c r="K39" s="33"/>
      <c r="L39" s="53" t="str">
        <f t="shared" si="7"/>
        <v/>
      </c>
      <c r="M39" s="51" t="str">
        <f>IF(ISNUMBER(L39),L39*F39,"")</f>
        <v/>
      </c>
      <c r="N39" s="54" t="str">
        <f>IF(AND(ISNUMBER(N38), ISNUMBER(M39)),N38+M39,"")</f>
        <v/>
      </c>
    </row>
    <row r="40" spans="2:14" x14ac:dyDescent="0.2">
      <c r="B40" s="80" t="s">
        <v>159</v>
      </c>
      <c r="C40" s="25"/>
      <c r="D40" s="23" t="e">
        <f>VLOOKUP($C40,DiveList!$C$3:$D$71,2,FALSE)</f>
        <v>#N/A</v>
      </c>
      <c r="E40" s="26"/>
      <c r="F40" s="24" t="e">
        <f>VLOOKUP($C40,DiveList!$C$3:$H$71,IF($E40="S",5,IF($E40="P", 4, IF($E40="T", 3,IF($E40="F",6,5)))), FALSE)</f>
        <v>#N/A</v>
      </c>
      <c r="G40" s="31"/>
      <c r="H40" s="32"/>
      <c r="I40" s="32"/>
      <c r="J40" s="33"/>
      <c r="K40" s="33"/>
      <c r="L40" s="53" t="str">
        <f t="shared" si="7"/>
        <v/>
      </c>
      <c r="M40" s="51" t="str">
        <f>IF(ISNUMBER(L40),L40*F40,"")</f>
        <v/>
      </c>
      <c r="N40" s="54" t="str">
        <f t="shared" ref="N40:N41" si="8">IF(AND(ISNUMBER(N39), ISNUMBER(M40)),N39+M40,"")</f>
        <v/>
      </c>
    </row>
    <row r="41" spans="2:14" ht="13.5" thickBot="1" x14ac:dyDescent="0.25">
      <c r="B41" s="80" t="s">
        <v>159</v>
      </c>
      <c r="C41" s="25"/>
      <c r="D41" s="23" t="e">
        <f>VLOOKUP($C41,DiveList!$C$3:$D$71,2,FALSE)</f>
        <v>#N/A</v>
      </c>
      <c r="E41" s="26"/>
      <c r="F41" s="24" t="e">
        <f>VLOOKUP($C41,DiveList!$C$3:$H$71,IF($E41="S",5,IF($E41="P", 4, IF($E41="T", 3,IF($E41="F",6,5)))), FALSE)</f>
        <v>#N/A</v>
      </c>
      <c r="G41" s="31"/>
      <c r="H41" s="32"/>
      <c r="I41" s="32"/>
      <c r="J41" s="33"/>
      <c r="K41" s="33"/>
      <c r="L41" s="53" t="str">
        <f t="shared" si="7"/>
        <v/>
      </c>
      <c r="M41" s="51" t="str">
        <f>IF(ISNUMBER(L41),L41*F41,"")</f>
        <v/>
      </c>
      <c r="N41" s="54" t="str">
        <f t="shared" si="8"/>
        <v/>
      </c>
    </row>
    <row r="42" spans="2:14" ht="14.25" thickTop="1" thickBot="1" x14ac:dyDescent="0.25">
      <c r="B42" s="56" t="s">
        <v>12</v>
      </c>
      <c r="C42" s="29"/>
      <c r="D42" s="57" t="e">
        <f>VLOOKUP($C42,DiveList!$C$3:$D$71,2,FALSE)</f>
        <v>#N/A</v>
      </c>
      <c r="E42" s="34"/>
      <c r="F42" s="58" t="e">
        <f>VLOOKUP($C42,DiveList!$C$3:$H$71,IF($E42="S",5,IF($E42="P", 4, IF($E42="T", 3,IF($E42="F",6,5)))), FALSE)</f>
        <v>#N/A</v>
      </c>
      <c r="G42" s="35"/>
      <c r="H42" s="36"/>
      <c r="I42" s="36"/>
      <c r="J42" s="36"/>
      <c r="K42" s="36"/>
      <c r="L42" s="59" t="str">
        <f t="shared" si="7"/>
        <v/>
      </c>
      <c r="M42" s="59" t="str">
        <f>IF(ISNUMBER(L42),L42*F42,"")</f>
        <v/>
      </c>
      <c r="N42" s="60" t="str">
        <f>IF(AND(ISNUMBER(N41), ISNUMBER(M42)),N41+M42,"")</f>
        <v/>
      </c>
    </row>
    <row r="43" spans="2:14" ht="14.25" thickTop="1" thickBot="1" x14ac:dyDescent="0.25">
      <c r="B43" s="61"/>
      <c r="C43" s="62"/>
      <c r="D43" s="62"/>
      <c r="E43" s="62"/>
      <c r="F43" s="63"/>
      <c r="G43" s="46"/>
      <c r="H43" s="40"/>
      <c r="I43" s="40"/>
      <c r="J43" s="40"/>
      <c r="K43" s="40"/>
      <c r="L43" s="40"/>
      <c r="M43" s="64" t="s">
        <v>30</v>
      </c>
      <c r="N43" s="74" t="str">
        <f>IF(ISNUMBER(N42),N42,N41)</f>
        <v/>
      </c>
    </row>
    <row r="44" spans="2:14" ht="13.5" thickTop="1" x14ac:dyDescent="0.2">
      <c r="B44" s="1"/>
      <c r="C44" s="5"/>
      <c r="D44" s="5"/>
      <c r="E44" s="5"/>
      <c r="F44" s="6"/>
      <c r="G44" s="2"/>
    </row>
    <row r="45" spans="2:14" ht="13.5" thickBot="1" x14ac:dyDescent="0.25"/>
    <row r="46" spans="2:14" x14ac:dyDescent="0.2">
      <c r="B46" s="42" t="s">
        <v>13</v>
      </c>
      <c r="C46" s="88"/>
      <c r="D46" s="43" t="s">
        <v>16</v>
      </c>
      <c r="E46" s="9" t="s">
        <v>110</v>
      </c>
      <c r="F46" s="44"/>
      <c r="G46" s="44"/>
      <c r="H46" s="44"/>
      <c r="I46" s="44"/>
      <c r="J46" s="44"/>
      <c r="K46" s="44"/>
      <c r="L46" s="44"/>
      <c r="M46" s="65" t="s">
        <v>128</v>
      </c>
      <c r="N46" s="90"/>
    </row>
    <row r="47" spans="2:14" ht="13.5" thickBot="1" x14ac:dyDescent="0.25">
      <c r="B47" s="71" t="s">
        <v>14</v>
      </c>
      <c r="C47" s="89"/>
      <c r="D47" s="43" t="s">
        <v>17</v>
      </c>
      <c r="E47" s="9" t="s">
        <v>127</v>
      </c>
      <c r="F47" s="44"/>
      <c r="G47" s="44"/>
      <c r="H47" s="44"/>
      <c r="I47" s="44"/>
      <c r="J47" s="44"/>
      <c r="K47" s="44"/>
      <c r="L47" s="44"/>
      <c r="M47" s="72" t="s">
        <v>129</v>
      </c>
      <c r="N47" s="91"/>
    </row>
    <row r="48" spans="2:14" x14ac:dyDescent="0.2">
      <c r="B48" s="45"/>
      <c r="C48" s="46"/>
      <c r="D48" s="46"/>
      <c r="E48" s="46"/>
      <c r="F48" s="46"/>
      <c r="G48" s="46"/>
      <c r="H48" s="40"/>
      <c r="I48" s="40"/>
      <c r="J48" s="40"/>
      <c r="K48" s="40"/>
      <c r="L48" s="40"/>
      <c r="M48" s="40"/>
      <c r="N48" s="40"/>
    </row>
    <row r="49" spans="2:14" x14ac:dyDescent="0.2">
      <c r="B49" s="47"/>
      <c r="C49" s="48" t="s">
        <v>3</v>
      </c>
      <c r="D49" s="49" t="s">
        <v>4</v>
      </c>
      <c r="E49" s="49" t="s">
        <v>5</v>
      </c>
      <c r="F49" s="49" t="s">
        <v>6</v>
      </c>
      <c r="G49" s="49">
        <v>1</v>
      </c>
      <c r="H49" s="50">
        <v>2</v>
      </c>
      <c r="I49" s="50">
        <v>3</v>
      </c>
      <c r="J49" s="50">
        <v>4</v>
      </c>
      <c r="K49" s="50">
        <v>5</v>
      </c>
      <c r="L49" s="51" t="s">
        <v>7</v>
      </c>
      <c r="M49" s="51" t="s">
        <v>8</v>
      </c>
      <c r="N49" s="51" t="s">
        <v>126</v>
      </c>
    </row>
    <row r="50" spans="2:14" x14ac:dyDescent="0.2">
      <c r="B50" s="52" t="s">
        <v>9</v>
      </c>
      <c r="C50" s="30">
        <v>101</v>
      </c>
      <c r="D50" s="27" t="s">
        <v>22</v>
      </c>
      <c r="E50" s="28"/>
      <c r="F50" s="24">
        <v>1.9</v>
      </c>
      <c r="G50" s="31"/>
      <c r="H50" s="32"/>
      <c r="I50" s="32"/>
      <c r="J50" s="32"/>
      <c r="K50" s="32"/>
      <c r="L50" s="53" t="str">
        <f>IF(COUNT(G50:K50)=0,"", IF(COUNT(G50:K50)=2,SUM(G50:K50)*1.5, IF(COUNT(G50:K50)=3,SUM(G50:K50), IF(COUNT(G50:K50)=5,SUM(G50:K50)-MIN(G50:K50)-MAX(G50:K50), ))))</f>
        <v/>
      </c>
      <c r="M50" s="51" t="str">
        <f t="shared" ref="M50:M51" si="9">IF(ISNUMBER(L50),L50*F50,"")</f>
        <v/>
      </c>
      <c r="N50" s="54" t="str">
        <f>M50</f>
        <v/>
      </c>
    </row>
    <row r="51" spans="2:14" x14ac:dyDescent="0.2">
      <c r="B51" s="55" t="s">
        <v>10</v>
      </c>
      <c r="C51" s="25"/>
      <c r="D51" s="23" t="e">
        <f>VLOOKUP($C51,DiveList!$C$3:$D$71,2,FALSE)</f>
        <v>#N/A</v>
      </c>
      <c r="E51" s="26"/>
      <c r="F51" s="24" t="e">
        <f>VLOOKUP($C51,DiveList!$C$3:$H$71,IF($E51="S",5,IF($E51="P", 4, IF($E51="T", 3,IF($E51="F",6,5)))), FALSE)</f>
        <v>#N/A</v>
      </c>
      <c r="G51" s="31"/>
      <c r="H51" s="32"/>
      <c r="I51" s="32"/>
      <c r="J51" s="33"/>
      <c r="K51" s="33"/>
      <c r="L51" s="53" t="str">
        <f t="shared" ref="L51:L56" si="10">IF(COUNT(G51:K51)=0,"", IF(COUNT(G51:K51)=2,SUM(G51:K51)*1.5, IF(COUNT(G51:K51)=3,SUM(G51:K51), IF(COUNT(G51:K51)=5,SUM(G51:K51)-MIN(G51:K51)-MAX(G51:K51), ))))</f>
        <v/>
      </c>
      <c r="M51" s="51" t="str">
        <f t="shared" si="9"/>
        <v/>
      </c>
      <c r="N51" s="54" t="str">
        <f>IF(AND(ISNUMBER(N50), ISNUMBER(M51)),N50+M51,"")</f>
        <v/>
      </c>
    </row>
    <row r="52" spans="2:14" x14ac:dyDescent="0.2">
      <c r="B52" s="55" t="s">
        <v>11</v>
      </c>
      <c r="C52" s="25"/>
      <c r="D52" s="23" t="e">
        <f>VLOOKUP($C52,DiveList!$C$3:$D$71,2,FALSE)</f>
        <v>#N/A</v>
      </c>
      <c r="E52" s="26"/>
      <c r="F52" s="24" t="e">
        <f>VLOOKUP($C52,DiveList!$C$3:$H$71,IF($E52="S",5,IF($E52="P", 4, IF($E52="T", 3,IF($E52="F",6,5)))), FALSE)</f>
        <v>#N/A</v>
      </c>
      <c r="G52" s="31"/>
      <c r="H52" s="32"/>
      <c r="I52" s="32"/>
      <c r="J52" s="33"/>
      <c r="K52" s="33"/>
      <c r="L52" s="53" t="str">
        <f t="shared" si="10"/>
        <v/>
      </c>
      <c r="M52" s="51" t="str">
        <f>IF(ISNUMBER(L52),L52*F52,"")</f>
        <v/>
      </c>
      <c r="N52" s="54" t="str">
        <f>IF(AND(ISNUMBER(N51), ISNUMBER(M52)),N51+M52,"")</f>
        <v/>
      </c>
    </row>
    <row r="53" spans="2:14" x14ac:dyDescent="0.2">
      <c r="B53" s="80" t="s">
        <v>19</v>
      </c>
      <c r="C53" s="25"/>
      <c r="D53" s="23" t="e">
        <f>VLOOKUP($C53,DiveList!$C$3:$D$71,2,FALSE)</f>
        <v>#N/A</v>
      </c>
      <c r="E53" s="26"/>
      <c r="F53" s="24" t="e">
        <f>VLOOKUP($C53,DiveList!$C$3:$H$71,IF($E53="S",5,IF($E53="P", 4, IF($E53="T", 3,IF($E53="F",6,5)))), FALSE)</f>
        <v>#N/A</v>
      </c>
      <c r="G53" s="31"/>
      <c r="H53" s="32"/>
      <c r="I53" s="32"/>
      <c r="J53" s="33"/>
      <c r="K53" s="33"/>
      <c r="L53" s="53" t="str">
        <f t="shared" si="10"/>
        <v/>
      </c>
      <c r="M53" s="51" t="str">
        <f>IF(ISNUMBER(L53),L53*F53,"")</f>
        <v/>
      </c>
      <c r="N53" s="54" t="str">
        <f>IF(AND(ISNUMBER(N52), ISNUMBER(M53)),N52+M53,"")</f>
        <v/>
      </c>
    </row>
    <row r="54" spans="2:14" x14ac:dyDescent="0.2">
      <c r="B54" s="80" t="s">
        <v>159</v>
      </c>
      <c r="C54" s="25"/>
      <c r="D54" s="23" t="e">
        <f>VLOOKUP($C54,DiveList!$C$3:$D$71,2,FALSE)</f>
        <v>#N/A</v>
      </c>
      <c r="E54" s="26"/>
      <c r="F54" s="24" t="e">
        <f>VLOOKUP($C54,DiveList!$C$3:$H$71,IF($E54="S",5,IF($E54="P", 4, IF($E54="T", 3,IF($E54="F",6,5)))), FALSE)</f>
        <v>#N/A</v>
      </c>
      <c r="G54" s="31"/>
      <c r="H54" s="32"/>
      <c r="I54" s="32"/>
      <c r="J54" s="33"/>
      <c r="K54" s="33"/>
      <c r="L54" s="53" t="str">
        <f t="shared" si="10"/>
        <v/>
      </c>
      <c r="M54" s="51" t="str">
        <f>IF(ISNUMBER(L54),L54*F54,"")</f>
        <v/>
      </c>
      <c r="N54" s="54" t="str">
        <f t="shared" ref="N54:N55" si="11">IF(AND(ISNUMBER(N53), ISNUMBER(M54)),N53+M54,"")</f>
        <v/>
      </c>
    </row>
    <row r="55" spans="2:14" ht="13.5" thickBot="1" x14ac:dyDescent="0.25">
      <c r="B55" s="80" t="s">
        <v>159</v>
      </c>
      <c r="C55" s="25"/>
      <c r="D55" s="23" t="e">
        <f>VLOOKUP($C55,DiveList!$C$3:$D$71,2,FALSE)</f>
        <v>#N/A</v>
      </c>
      <c r="E55" s="26"/>
      <c r="F55" s="24" t="e">
        <f>VLOOKUP($C55,DiveList!$C$3:$H$71,IF($E55="S",5,IF($E55="P", 4, IF($E55="T", 3,IF($E55="F",6,5)))), FALSE)</f>
        <v>#N/A</v>
      </c>
      <c r="G55" s="31"/>
      <c r="H55" s="32"/>
      <c r="I55" s="32"/>
      <c r="J55" s="33"/>
      <c r="K55" s="33"/>
      <c r="L55" s="53" t="str">
        <f t="shared" si="10"/>
        <v/>
      </c>
      <c r="M55" s="51" t="str">
        <f>IF(ISNUMBER(L55),L55*F55,"")</f>
        <v/>
      </c>
      <c r="N55" s="54" t="str">
        <f t="shared" si="11"/>
        <v/>
      </c>
    </row>
    <row r="56" spans="2:14" ht="14.25" thickTop="1" thickBot="1" x14ac:dyDescent="0.25">
      <c r="B56" s="56" t="s">
        <v>12</v>
      </c>
      <c r="C56" s="29"/>
      <c r="D56" s="57" t="e">
        <f>VLOOKUP($C56,DiveList!$C$3:$D$71,2,FALSE)</f>
        <v>#N/A</v>
      </c>
      <c r="E56" s="34"/>
      <c r="F56" s="58" t="e">
        <f>VLOOKUP($C56,DiveList!$C$3:$H$71,IF($E56="S",5,IF($E56="P", 4, IF($E56="T", 3,IF($E56="F",6,5)))), FALSE)</f>
        <v>#N/A</v>
      </c>
      <c r="G56" s="35"/>
      <c r="H56" s="36"/>
      <c r="I56" s="36"/>
      <c r="J56" s="36"/>
      <c r="K56" s="36"/>
      <c r="L56" s="59" t="str">
        <f t="shared" si="10"/>
        <v/>
      </c>
      <c r="M56" s="59" t="str">
        <f>IF(ISNUMBER(L56),L56*F56,"")</f>
        <v/>
      </c>
      <c r="N56" s="60" t="str">
        <f>IF(AND(ISNUMBER(N55), ISNUMBER(M56)),N55+M56,"")</f>
        <v/>
      </c>
    </row>
    <row r="57" spans="2:14" ht="14.25" thickTop="1" thickBot="1" x14ac:dyDescent="0.25">
      <c r="B57" s="61"/>
      <c r="C57" s="62"/>
      <c r="D57" s="62"/>
      <c r="E57" s="62"/>
      <c r="F57" s="63"/>
      <c r="G57" s="46"/>
      <c r="H57" s="40"/>
      <c r="I57" s="40"/>
      <c r="J57" s="40"/>
      <c r="K57" s="40"/>
      <c r="L57" s="40"/>
      <c r="M57" s="64" t="s">
        <v>30</v>
      </c>
      <c r="N57" s="74" t="str">
        <f>IF(ISNUMBER(N56),N56,N55)</f>
        <v/>
      </c>
    </row>
    <row r="58" spans="2:14" ht="13.5" thickTop="1" x14ac:dyDescent="0.2">
      <c r="B58" s="1"/>
      <c r="C58" s="5"/>
      <c r="D58" s="5"/>
      <c r="E58" s="5"/>
      <c r="F58" s="6"/>
      <c r="G58" s="2"/>
    </row>
    <row r="59" spans="2:14" ht="13.5" thickBot="1" x14ac:dyDescent="0.25"/>
    <row r="60" spans="2:14" x14ac:dyDescent="0.2">
      <c r="B60" s="42" t="s">
        <v>13</v>
      </c>
      <c r="C60" s="88"/>
      <c r="D60" s="43" t="s">
        <v>16</v>
      </c>
      <c r="E60" s="9" t="s">
        <v>110</v>
      </c>
      <c r="F60" s="44"/>
      <c r="G60" s="44"/>
      <c r="H60" s="44"/>
      <c r="I60" s="44"/>
      <c r="J60" s="44"/>
      <c r="K60" s="44"/>
      <c r="L60" s="44"/>
      <c r="M60" s="65" t="s">
        <v>128</v>
      </c>
      <c r="N60" s="90"/>
    </row>
    <row r="61" spans="2:14" ht="13.5" thickBot="1" x14ac:dyDescent="0.25">
      <c r="B61" s="71" t="s">
        <v>14</v>
      </c>
      <c r="C61" s="89"/>
      <c r="D61" s="43" t="s">
        <v>17</v>
      </c>
      <c r="E61" s="9" t="s">
        <v>127</v>
      </c>
      <c r="F61" s="44"/>
      <c r="G61" s="44"/>
      <c r="H61" s="44"/>
      <c r="I61" s="44"/>
      <c r="J61" s="44"/>
      <c r="K61" s="44"/>
      <c r="L61" s="44"/>
      <c r="M61" s="72" t="s">
        <v>129</v>
      </c>
      <c r="N61" s="91"/>
    </row>
    <row r="62" spans="2:14" x14ac:dyDescent="0.2">
      <c r="B62" s="45"/>
      <c r="C62" s="46"/>
      <c r="D62" s="46"/>
      <c r="E62" s="46"/>
      <c r="F62" s="46"/>
      <c r="G62" s="46"/>
      <c r="H62" s="40"/>
      <c r="I62" s="40"/>
      <c r="J62" s="40"/>
      <c r="K62" s="40"/>
      <c r="L62" s="40"/>
      <c r="M62" s="40"/>
      <c r="N62" s="40"/>
    </row>
    <row r="63" spans="2:14" x14ac:dyDescent="0.2">
      <c r="B63" s="47"/>
      <c r="C63" s="48" t="s">
        <v>3</v>
      </c>
      <c r="D63" s="49" t="s">
        <v>4</v>
      </c>
      <c r="E63" s="49" t="s">
        <v>5</v>
      </c>
      <c r="F63" s="49" t="s">
        <v>6</v>
      </c>
      <c r="G63" s="49">
        <v>1</v>
      </c>
      <c r="H63" s="50">
        <v>2</v>
      </c>
      <c r="I63" s="50">
        <v>3</v>
      </c>
      <c r="J63" s="50">
        <v>4</v>
      </c>
      <c r="K63" s="50">
        <v>5</v>
      </c>
      <c r="L63" s="51" t="s">
        <v>7</v>
      </c>
      <c r="M63" s="51" t="s">
        <v>8</v>
      </c>
      <c r="N63" s="51" t="s">
        <v>126</v>
      </c>
    </row>
    <row r="64" spans="2:14" x14ac:dyDescent="0.2">
      <c r="B64" s="52" t="s">
        <v>9</v>
      </c>
      <c r="C64" s="30">
        <v>101</v>
      </c>
      <c r="D64" s="27" t="s">
        <v>22</v>
      </c>
      <c r="E64" s="28"/>
      <c r="F64" s="24">
        <v>1.9</v>
      </c>
      <c r="G64" s="31"/>
      <c r="H64" s="32"/>
      <c r="I64" s="32"/>
      <c r="J64" s="32"/>
      <c r="K64" s="32"/>
      <c r="L64" s="53" t="str">
        <f>IF(COUNT(G64:K64)=0,"", IF(COUNT(G64:K64)=2,SUM(G64:K64)*1.5, IF(COUNT(G64:K64)=3,SUM(G64:K64), IF(COUNT(G64:K64)=5,SUM(G64:K64)-MIN(G64:K64)-MAX(G64:K64), ))))</f>
        <v/>
      </c>
      <c r="M64" s="51" t="str">
        <f t="shared" ref="M64:M65" si="12">IF(ISNUMBER(L64),L64*F64,"")</f>
        <v/>
      </c>
      <c r="N64" s="54" t="str">
        <f>M64</f>
        <v/>
      </c>
    </row>
    <row r="65" spans="2:14" x14ac:dyDescent="0.2">
      <c r="B65" s="55" t="s">
        <v>10</v>
      </c>
      <c r="C65" s="25"/>
      <c r="D65" s="23" t="e">
        <f>VLOOKUP($C65,DiveList!$C$3:$D$71,2,FALSE)</f>
        <v>#N/A</v>
      </c>
      <c r="E65" s="26"/>
      <c r="F65" s="24" t="e">
        <f>VLOOKUP($C65,DiveList!$C$3:$H$71,IF($E65="S",5,IF($E65="P", 4, IF($E65="T", 3,IF($E65="F",6,5)))), FALSE)</f>
        <v>#N/A</v>
      </c>
      <c r="G65" s="31"/>
      <c r="H65" s="32"/>
      <c r="I65" s="32"/>
      <c r="J65" s="33"/>
      <c r="K65" s="33"/>
      <c r="L65" s="53" t="str">
        <f t="shared" ref="L65:L70" si="13">IF(COUNT(G65:K65)=0,"", IF(COUNT(G65:K65)=2,SUM(G65:K65)*1.5, IF(COUNT(G65:K65)=3,SUM(G65:K65), IF(COUNT(G65:K65)=5,SUM(G65:K65)-MIN(G65:K65)-MAX(G65:K65), ))))</f>
        <v/>
      </c>
      <c r="M65" s="51" t="str">
        <f t="shared" si="12"/>
        <v/>
      </c>
      <c r="N65" s="54" t="str">
        <f>IF(AND(ISNUMBER(N64), ISNUMBER(M65)),N64+M65,"")</f>
        <v/>
      </c>
    </row>
    <row r="66" spans="2:14" x14ac:dyDescent="0.2">
      <c r="B66" s="55" t="s">
        <v>11</v>
      </c>
      <c r="C66" s="25"/>
      <c r="D66" s="23" t="e">
        <f>VLOOKUP($C66,DiveList!$C$3:$D$71,2,FALSE)</f>
        <v>#N/A</v>
      </c>
      <c r="E66" s="26"/>
      <c r="F66" s="24" t="e">
        <f>VLOOKUP($C66,DiveList!$C$3:$H$71,IF($E66="S",5,IF($E66="P", 4, IF($E66="T", 3,IF($E66="F",6,5)))), FALSE)</f>
        <v>#N/A</v>
      </c>
      <c r="G66" s="31"/>
      <c r="H66" s="32"/>
      <c r="I66" s="32"/>
      <c r="J66" s="33"/>
      <c r="K66" s="33"/>
      <c r="L66" s="53" t="str">
        <f t="shared" si="13"/>
        <v/>
      </c>
      <c r="M66" s="51" t="str">
        <f>IF(ISNUMBER(L66),L66*F66,"")</f>
        <v/>
      </c>
      <c r="N66" s="54" t="str">
        <f>IF(AND(ISNUMBER(N65), ISNUMBER(M66)),N65+M66,"")</f>
        <v/>
      </c>
    </row>
    <row r="67" spans="2:14" x14ac:dyDescent="0.2">
      <c r="B67" s="80" t="s">
        <v>19</v>
      </c>
      <c r="C67" s="25"/>
      <c r="D67" s="23" t="e">
        <f>VLOOKUP($C67,DiveList!$C$3:$D$71,2,FALSE)</f>
        <v>#N/A</v>
      </c>
      <c r="E67" s="26"/>
      <c r="F67" s="24" t="e">
        <f>VLOOKUP($C67,DiveList!$C$3:$H$71,IF($E67="S",5,IF($E67="P", 4, IF($E67="T", 3,IF($E67="F",6,5)))), FALSE)</f>
        <v>#N/A</v>
      </c>
      <c r="G67" s="31"/>
      <c r="H67" s="32"/>
      <c r="I67" s="32"/>
      <c r="J67" s="33"/>
      <c r="K67" s="33"/>
      <c r="L67" s="53" t="str">
        <f t="shared" si="13"/>
        <v/>
      </c>
      <c r="M67" s="51" t="str">
        <f>IF(ISNUMBER(L67),L67*F67,"")</f>
        <v/>
      </c>
      <c r="N67" s="54" t="str">
        <f>IF(AND(ISNUMBER(N66), ISNUMBER(M67)),N66+M67,"")</f>
        <v/>
      </c>
    </row>
    <row r="68" spans="2:14" x14ac:dyDescent="0.2">
      <c r="B68" s="80" t="s">
        <v>159</v>
      </c>
      <c r="C68" s="25"/>
      <c r="D68" s="23" t="e">
        <f>VLOOKUP($C68,DiveList!$C$3:$D$71,2,FALSE)</f>
        <v>#N/A</v>
      </c>
      <c r="E68" s="26"/>
      <c r="F68" s="24" t="e">
        <f>VLOOKUP($C68,DiveList!$C$3:$H$71,IF($E68="S",5,IF($E68="P", 4, IF($E68="T", 3,IF($E68="F",6,5)))), FALSE)</f>
        <v>#N/A</v>
      </c>
      <c r="G68" s="31"/>
      <c r="H68" s="32"/>
      <c r="I68" s="32"/>
      <c r="J68" s="33"/>
      <c r="K68" s="33"/>
      <c r="L68" s="53" t="str">
        <f t="shared" si="13"/>
        <v/>
      </c>
      <c r="M68" s="51" t="str">
        <f>IF(ISNUMBER(L68),L68*F68,"")</f>
        <v/>
      </c>
      <c r="N68" s="54" t="str">
        <f t="shared" ref="N68:N69" si="14">IF(AND(ISNUMBER(N67), ISNUMBER(M68)),N67+M68,"")</f>
        <v/>
      </c>
    </row>
    <row r="69" spans="2:14" ht="13.5" thickBot="1" x14ac:dyDescent="0.25">
      <c r="B69" s="80" t="s">
        <v>159</v>
      </c>
      <c r="C69" s="25"/>
      <c r="D69" s="23" t="e">
        <f>VLOOKUP($C69,DiveList!$C$3:$D$71,2,FALSE)</f>
        <v>#N/A</v>
      </c>
      <c r="E69" s="26"/>
      <c r="F69" s="24" t="e">
        <f>VLOOKUP($C69,DiveList!$C$3:$H$71,IF($E69="S",5,IF($E69="P", 4, IF($E69="T", 3,IF($E69="F",6,5)))), FALSE)</f>
        <v>#N/A</v>
      </c>
      <c r="G69" s="31"/>
      <c r="H69" s="32"/>
      <c r="I69" s="32"/>
      <c r="J69" s="33"/>
      <c r="K69" s="33"/>
      <c r="L69" s="53" t="str">
        <f t="shared" si="13"/>
        <v/>
      </c>
      <c r="M69" s="51" t="str">
        <f>IF(ISNUMBER(L69),L69*F69,"")</f>
        <v/>
      </c>
      <c r="N69" s="54" t="str">
        <f t="shared" si="14"/>
        <v/>
      </c>
    </row>
    <row r="70" spans="2:14" ht="14.25" thickTop="1" thickBot="1" x14ac:dyDescent="0.25">
      <c r="B70" s="56" t="s">
        <v>12</v>
      </c>
      <c r="C70" s="29"/>
      <c r="D70" s="57" t="e">
        <f>VLOOKUP($C70,DiveList!$C$3:$D$71,2,FALSE)</f>
        <v>#N/A</v>
      </c>
      <c r="E70" s="34"/>
      <c r="F70" s="58" t="e">
        <f>VLOOKUP($C70,DiveList!$C$3:$H$71,IF($E70="S",5,IF($E70="P", 4, IF($E70="T", 3,IF($E70="F",6,5)))), FALSE)</f>
        <v>#N/A</v>
      </c>
      <c r="G70" s="35"/>
      <c r="H70" s="36"/>
      <c r="I70" s="36"/>
      <c r="J70" s="36"/>
      <c r="K70" s="36"/>
      <c r="L70" s="59" t="str">
        <f t="shared" si="13"/>
        <v/>
      </c>
      <c r="M70" s="59" t="str">
        <f>IF(ISNUMBER(L70),L70*F70,"")</f>
        <v/>
      </c>
      <c r="N70" s="60" t="str">
        <f>IF(AND(ISNUMBER(N69), ISNUMBER(M70)),N69+M70,"")</f>
        <v/>
      </c>
    </row>
    <row r="71" spans="2:14" ht="14.25" thickTop="1" thickBot="1" x14ac:dyDescent="0.25">
      <c r="B71" s="61"/>
      <c r="C71" s="62"/>
      <c r="D71" s="62"/>
      <c r="E71" s="62"/>
      <c r="F71" s="63"/>
      <c r="G71" s="46"/>
      <c r="H71" s="40"/>
      <c r="I71" s="40"/>
      <c r="J71" s="40"/>
      <c r="K71" s="40"/>
      <c r="L71" s="40"/>
      <c r="M71" s="64" t="s">
        <v>30</v>
      </c>
      <c r="N71" s="74" t="str">
        <f>IF(ISNUMBER(N70),N70,N69)</f>
        <v/>
      </c>
    </row>
    <row r="72" spans="2:14" ht="13.5" thickTop="1" x14ac:dyDescent="0.2">
      <c r="B72" s="1"/>
      <c r="C72" s="5"/>
      <c r="D72" s="5"/>
      <c r="E72" s="5"/>
      <c r="F72" s="6"/>
      <c r="G72" s="2"/>
    </row>
    <row r="73" spans="2:14" ht="13.5" thickBot="1" x14ac:dyDescent="0.25"/>
    <row r="74" spans="2:14" x14ac:dyDescent="0.2">
      <c r="B74" s="42" t="s">
        <v>13</v>
      </c>
      <c r="C74" s="88"/>
      <c r="D74" s="43" t="s">
        <v>16</v>
      </c>
      <c r="E74" s="9" t="s">
        <v>110</v>
      </c>
      <c r="F74" s="44"/>
      <c r="G74" s="44"/>
      <c r="H74" s="44"/>
      <c r="I74" s="44"/>
      <c r="J74" s="44"/>
      <c r="K74" s="44"/>
      <c r="L74" s="44"/>
      <c r="M74" s="65" t="s">
        <v>128</v>
      </c>
      <c r="N74" s="90"/>
    </row>
    <row r="75" spans="2:14" ht="13.5" thickBot="1" x14ac:dyDescent="0.25">
      <c r="B75" s="71" t="s">
        <v>14</v>
      </c>
      <c r="C75" s="89"/>
      <c r="D75" s="43" t="s">
        <v>17</v>
      </c>
      <c r="E75" s="9" t="s">
        <v>127</v>
      </c>
      <c r="F75" s="44"/>
      <c r="G75" s="44"/>
      <c r="H75" s="44"/>
      <c r="I75" s="44"/>
      <c r="J75" s="44"/>
      <c r="K75" s="44"/>
      <c r="L75" s="44"/>
      <c r="M75" s="72" t="s">
        <v>129</v>
      </c>
      <c r="N75" s="91"/>
    </row>
    <row r="76" spans="2:14" x14ac:dyDescent="0.2">
      <c r="B76" s="45"/>
      <c r="C76" s="46"/>
      <c r="D76" s="46"/>
      <c r="E76" s="46"/>
      <c r="F76" s="46"/>
      <c r="G76" s="46"/>
      <c r="H76" s="40"/>
      <c r="I76" s="40"/>
      <c r="J76" s="40"/>
      <c r="K76" s="40"/>
      <c r="L76" s="40"/>
      <c r="M76" s="40"/>
      <c r="N76" s="40"/>
    </row>
    <row r="77" spans="2:14" x14ac:dyDescent="0.2">
      <c r="B77" s="47"/>
      <c r="C77" s="48" t="s">
        <v>3</v>
      </c>
      <c r="D77" s="49" t="s">
        <v>4</v>
      </c>
      <c r="E77" s="49" t="s">
        <v>5</v>
      </c>
      <c r="F77" s="49" t="s">
        <v>6</v>
      </c>
      <c r="G77" s="49">
        <v>1</v>
      </c>
      <c r="H77" s="50">
        <v>2</v>
      </c>
      <c r="I77" s="50">
        <v>3</v>
      </c>
      <c r="J77" s="50">
        <v>4</v>
      </c>
      <c r="K77" s="50">
        <v>5</v>
      </c>
      <c r="L77" s="51" t="s">
        <v>7</v>
      </c>
      <c r="M77" s="51" t="s">
        <v>8</v>
      </c>
      <c r="N77" s="51" t="s">
        <v>126</v>
      </c>
    </row>
    <row r="78" spans="2:14" x14ac:dyDescent="0.2">
      <c r="B78" s="52" t="s">
        <v>9</v>
      </c>
      <c r="C78" s="30">
        <v>101</v>
      </c>
      <c r="D78" s="27" t="s">
        <v>22</v>
      </c>
      <c r="E78" s="28"/>
      <c r="F78" s="24">
        <v>1.9</v>
      </c>
      <c r="G78" s="31"/>
      <c r="H78" s="32"/>
      <c r="I78" s="32"/>
      <c r="J78" s="32"/>
      <c r="K78" s="32"/>
      <c r="L78" s="53" t="str">
        <f>IF(COUNT(G78:K78)=0,"", IF(COUNT(G78:K78)=2,SUM(G78:K78)*1.5, IF(COUNT(G78:K78)=3,SUM(G78:K78), IF(COUNT(G78:K78)=5,SUM(G78:K78)-MIN(G78:K78)-MAX(G78:K78), ))))</f>
        <v/>
      </c>
      <c r="M78" s="51" t="str">
        <f t="shared" ref="M78:M79" si="15">IF(ISNUMBER(L78),L78*F78,"")</f>
        <v/>
      </c>
      <c r="N78" s="54" t="str">
        <f>M78</f>
        <v/>
      </c>
    </row>
    <row r="79" spans="2:14" x14ac:dyDescent="0.2">
      <c r="B79" s="55" t="s">
        <v>10</v>
      </c>
      <c r="C79" s="25"/>
      <c r="D79" s="23" t="e">
        <f>VLOOKUP($C79,DiveList!$C$3:$D$71,2,FALSE)</f>
        <v>#N/A</v>
      </c>
      <c r="E79" s="26"/>
      <c r="F79" s="24" t="e">
        <f>VLOOKUP($C79,DiveList!$C$3:$H$71,IF($E79="S",5,IF($E79="P", 4, IF($E79="T", 3,IF($E79="F",6,5)))), FALSE)</f>
        <v>#N/A</v>
      </c>
      <c r="G79" s="31"/>
      <c r="H79" s="32"/>
      <c r="I79" s="32"/>
      <c r="J79" s="33"/>
      <c r="K79" s="33"/>
      <c r="L79" s="53" t="str">
        <f t="shared" ref="L79:L84" si="16">IF(COUNT(G79:K79)=0,"", IF(COUNT(G79:K79)=2,SUM(G79:K79)*1.5, IF(COUNT(G79:K79)=3,SUM(G79:K79), IF(COUNT(G79:K79)=5,SUM(G79:K79)-MIN(G79:K79)-MAX(G79:K79), ))))</f>
        <v/>
      </c>
      <c r="M79" s="51" t="str">
        <f t="shared" si="15"/>
        <v/>
      </c>
      <c r="N79" s="54" t="str">
        <f>IF(AND(ISNUMBER(N78), ISNUMBER(M79)),N78+M79,"")</f>
        <v/>
      </c>
    </row>
    <row r="80" spans="2:14" x14ac:dyDescent="0.2">
      <c r="B80" s="55" t="s">
        <v>11</v>
      </c>
      <c r="C80" s="25"/>
      <c r="D80" s="23" t="e">
        <f>VLOOKUP($C80,DiveList!$C$3:$D$71,2,FALSE)</f>
        <v>#N/A</v>
      </c>
      <c r="E80" s="26"/>
      <c r="F80" s="24" t="e">
        <f>VLOOKUP($C80,DiveList!$C$3:$H$71,IF($E80="S",5,IF($E80="P", 4, IF($E80="T", 3,IF($E80="F",6,5)))), FALSE)</f>
        <v>#N/A</v>
      </c>
      <c r="G80" s="31"/>
      <c r="H80" s="32"/>
      <c r="I80" s="32"/>
      <c r="J80" s="33"/>
      <c r="K80" s="33"/>
      <c r="L80" s="53" t="str">
        <f t="shared" si="16"/>
        <v/>
      </c>
      <c r="M80" s="51" t="str">
        <f>IF(ISNUMBER(L80),L80*F80,"")</f>
        <v/>
      </c>
      <c r="N80" s="54" t="str">
        <f>IF(AND(ISNUMBER(N79), ISNUMBER(M80)),N79+M80,"")</f>
        <v/>
      </c>
    </row>
    <row r="81" spans="2:14" x14ac:dyDescent="0.2">
      <c r="B81" s="80" t="s">
        <v>19</v>
      </c>
      <c r="C81" s="25"/>
      <c r="D81" s="23" t="e">
        <f>VLOOKUP($C81,DiveList!$C$3:$D$71,2,FALSE)</f>
        <v>#N/A</v>
      </c>
      <c r="E81" s="26"/>
      <c r="F81" s="24" t="e">
        <f>VLOOKUP($C81,DiveList!$C$3:$H$71,IF($E81="S",5,IF($E81="P", 4, IF($E81="T", 3,IF($E81="F",6,5)))), FALSE)</f>
        <v>#N/A</v>
      </c>
      <c r="G81" s="31"/>
      <c r="H81" s="32"/>
      <c r="I81" s="32"/>
      <c r="J81" s="33"/>
      <c r="K81" s="33"/>
      <c r="L81" s="53" t="str">
        <f t="shared" si="16"/>
        <v/>
      </c>
      <c r="M81" s="51" t="str">
        <f>IF(ISNUMBER(L81),L81*F81,"")</f>
        <v/>
      </c>
      <c r="N81" s="54" t="str">
        <f>IF(AND(ISNUMBER(N80), ISNUMBER(M81)),N80+M81,"")</f>
        <v/>
      </c>
    </row>
    <row r="82" spans="2:14" x14ac:dyDescent="0.2">
      <c r="B82" s="80" t="s">
        <v>159</v>
      </c>
      <c r="C82" s="25"/>
      <c r="D82" s="23" t="e">
        <f>VLOOKUP($C82,DiveList!$C$3:$D$71,2,FALSE)</f>
        <v>#N/A</v>
      </c>
      <c r="E82" s="26"/>
      <c r="F82" s="24" t="e">
        <f>VLOOKUP($C82,DiveList!$C$3:$H$71,IF($E82="S",5,IF($E82="P", 4, IF($E82="T", 3,IF($E82="F",6,5)))), FALSE)</f>
        <v>#N/A</v>
      </c>
      <c r="G82" s="31"/>
      <c r="H82" s="32"/>
      <c r="I82" s="32"/>
      <c r="J82" s="33"/>
      <c r="K82" s="33"/>
      <c r="L82" s="53" t="str">
        <f t="shared" si="16"/>
        <v/>
      </c>
      <c r="M82" s="51" t="str">
        <f>IF(ISNUMBER(L82),L82*F82,"")</f>
        <v/>
      </c>
      <c r="N82" s="54" t="str">
        <f t="shared" ref="N82:N83" si="17">IF(AND(ISNUMBER(N81), ISNUMBER(M82)),N81+M82,"")</f>
        <v/>
      </c>
    </row>
    <row r="83" spans="2:14" ht="13.5" thickBot="1" x14ac:dyDescent="0.25">
      <c r="B83" s="80" t="s">
        <v>159</v>
      </c>
      <c r="C83" s="25"/>
      <c r="D83" s="23" t="e">
        <f>VLOOKUP($C83,DiveList!$C$3:$D$71,2,FALSE)</f>
        <v>#N/A</v>
      </c>
      <c r="E83" s="26"/>
      <c r="F83" s="24" t="e">
        <f>VLOOKUP($C83,DiveList!$C$3:$H$71,IF($E83="S",5,IF($E83="P", 4, IF($E83="T", 3,IF($E83="F",6,5)))), FALSE)</f>
        <v>#N/A</v>
      </c>
      <c r="G83" s="31"/>
      <c r="H83" s="32"/>
      <c r="I83" s="32"/>
      <c r="J83" s="33"/>
      <c r="K83" s="33"/>
      <c r="L83" s="53" t="str">
        <f t="shared" si="16"/>
        <v/>
      </c>
      <c r="M83" s="51" t="str">
        <f>IF(ISNUMBER(L83),L83*F83,"")</f>
        <v/>
      </c>
      <c r="N83" s="54" t="str">
        <f t="shared" si="17"/>
        <v/>
      </c>
    </row>
    <row r="84" spans="2:14" ht="14.25" thickTop="1" thickBot="1" x14ac:dyDescent="0.25">
      <c r="B84" s="56" t="s">
        <v>12</v>
      </c>
      <c r="C84" s="29"/>
      <c r="D84" s="57" t="e">
        <f>VLOOKUP($C84,DiveList!$C$3:$D$71,2,FALSE)</f>
        <v>#N/A</v>
      </c>
      <c r="E84" s="34"/>
      <c r="F84" s="58" t="e">
        <f>VLOOKUP($C84,DiveList!$C$3:$H$71,IF($E84="S",5,IF($E84="P", 4, IF($E84="T", 3,IF($E84="F",6,5)))), FALSE)</f>
        <v>#N/A</v>
      </c>
      <c r="G84" s="35"/>
      <c r="H84" s="36"/>
      <c r="I84" s="36"/>
      <c r="J84" s="36"/>
      <c r="K84" s="36"/>
      <c r="L84" s="59" t="str">
        <f t="shared" si="16"/>
        <v/>
      </c>
      <c r="M84" s="59" t="str">
        <f>IF(ISNUMBER(L84),L84*F84,"")</f>
        <v/>
      </c>
      <c r="N84" s="60" t="str">
        <f>IF(AND(ISNUMBER(N83), ISNUMBER(M84)),N83+M84,"")</f>
        <v/>
      </c>
    </row>
    <row r="85" spans="2:14" ht="14.25" thickTop="1" thickBot="1" x14ac:dyDescent="0.25">
      <c r="B85" s="61"/>
      <c r="C85" s="62"/>
      <c r="D85" s="62"/>
      <c r="E85" s="62"/>
      <c r="F85" s="63"/>
      <c r="G85" s="46"/>
      <c r="H85" s="40"/>
      <c r="I85" s="40"/>
      <c r="J85" s="40"/>
      <c r="K85" s="40"/>
      <c r="L85" s="40"/>
      <c r="M85" s="64" t="s">
        <v>30</v>
      </c>
      <c r="N85" s="74" t="str">
        <f>IF(ISNUMBER(N84),N84,N83)</f>
        <v/>
      </c>
    </row>
    <row r="86" spans="2:14" ht="13.5" thickTop="1" x14ac:dyDescent="0.2">
      <c r="B86" s="1"/>
      <c r="C86" s="5"/>
      <c r="D86" s="5"/>
      <c r="E86" s="5"/>
      <c r="F86" s="6"/>
      <c r="G86" s="2"/>
    </row>
    <row r="87" spans="2:14" ht="13.5" thickBot="1" x14ac:dyDescent="0.25"/>
    <row r="88" spans="2:14" x14ac:dyDescent="0.2">
      <c r="B88" s="42" t="s">
        <v>13</v>
      </c>
      <c r="C88" s="88"/>
      <c r="D88" s="43" t="s">
        <v>16</v>
      </c>
      <c r="E88" s="9" t="s">
        <v>110</v>
      </c>
      <c r="F88" s="44"/>
      <c r="G88" s="44"/>
      <c r="H88" s="44"/>
      <c r="I88" s="44"/>
      <c r="J88" s="44"/>
      <c r="K88" s="44"/>
      <c r="L88" s="44"/>
      <c r="M88" s="65" t="s">
        <v>128</v>
      </c>
      <c r="N88" s="90"/>
    </row>
    <row r="89" spans="2:14" ht="13.5" thickBot="1" x14ac:dyDescent="0.25">
      <c r="B89" s="71" t="s">
        <v>14</v>
      </c>
      <c r="C89" s="89"/>
      <c r="D89" s="43" t="s">
        <v>17</v>
      </c>
      <c r="E89" s="9" t="s">
        <v>127</v>
      </c>
      <c r="F89" s="44"/>
      <c r="G89" s="44"/>
      <c r="H89" s="44"/>
      <c r="I89" s="44"/>
      <c r="J89" s="44"/>
      <c r="K89" s="44"/>
      <c r="L89" s="44"/>
      <c r="M89" s="72" t="s">
        <v>129</v>
      </c>
      <c r="N89" s="91"/>
    </row>
    <row r="90" spans="2:14" x14ac:dyDescent="0.2">
      <c r="B90" s="45"/>
      <c r="C90" s="46"/>
      <c r="D90" s="46"/>
      <c r="E90" s="46"/>
      <c r="F90" s="46"/>
      <c r="G90" s="46"/>
      <c r="H90" s="40"/>
      <c r="I90" s="40"/>
      <c r="J90" s="40"/>
      <c r="K90" s="40"/>
      <c r="L90" s="40"/>
      <c r="M90" s="40"/>
      <c r="N90" s="40"/>
    </row>
    <row r="91" spans="2:14" x14ac:dyDescent="0.2">
      <c r="B91" s="47"/>
      <c r="C91" s="48" t="s">
        <v>3</v>
      </c>
      <c r="D91" s="49" t="s">
        <v>4</v>
      </c>
      <c r="E91" s="49" t="s">
        <v>5</v>
      </c>
      <c r="F91" s="49" t="s">
        <v>6</v>
      </c>
      <c r="G91" s="49">
        <v>1</v>
      </c>
      <c r="H91" s="50">
        <v>2</v>
      </c>
      <c r="I91" s="50">
        <v>3</v>
      </c>
      <c r="J91" s="50">
        <v>4</v>
      </c>
      <c r="K91" s="50">
        <v>5</v>
      </c>
      <c r="L91" s="51" t="s">
        <v>7</v>
      </c>
      <c r="M91" s="51" t="s">
        <v>8</v>
      </c>
      <c r="N91" s="51" t="s">
        <v>126</v>
      </c>
    </row>
    <row r="92" spans="2:14" x14ac:dyDescent="0.2">
      <c r="B92" s="52" t="s">
        <v>9</v>
      </c>
      <c r="C92" s="30">
        <v>101</v>
      </c>
      <c r="D92" s="27" t="s">
        <v>22</v>
      </c>
      <c r="E92" s="28"/>
      <c r="F92" s="24">
        <v>1.9</v>
      </c>
      <c r="G92" s="31"/>
      <c r="H92" s="32"/>
      <c r="I92" s="32"/>
      <c r="J92" s="32"/>
      <c r="K92" s="32"/>
      <c r="L92" s="53" t="str">
        <f>IF(COUNT(G92:K92)=0,"", IF(COUNT(G92:K92)=2,SUM(G92:K92)*1.5, IF(COUNT(G92:K92)=3,SUM(G92:K92), IF(COUNT(G92:K92)=5,SUM(G92:K92)-MIN(G92:K92)-MAX(G92:K92), ))))</f>
        <v/>
      </c>
      <c r="M92" s="51" t="str">
        <f t="shared" ref="M92:M93" si="18">IF(ISNUMBER(L92),L92*F92,"")</f>
        <v/>
      </c>
      <c r="N92" s="54" t="str">
        <f>M92</f>
        <v/>
      </c>
    </row>
    <row r="93" spans="2:14" x14ac:dyDescent="0.2">
      <c r="B93" s="55" t="s">
        <v>10</v>
      </c>
      <c r="C93" s="25"/>
      <c r="D93" s="23" t="e">
        <f>VLOOKUP($C93,DiveList!$C$3:$D$71,2,FALSE)</f>
        <v>#N/A</v>
      </c>
      <c r="E93" s="26"/>
      <c r="F93" s="24" t="e">
        <f>VLOOKUP($C93,DiveList!$C$3:$H$71,IF($E93="S",5,IF($E93="P", 4, IF($E93="T", 3,IF($E93="F",6,5)))), FALSE)</f>
        <v>#N/A</v>
      </c>
      <c r="G93" s="31"/>
      <c r="H93" s="32"/>
      <c r="I93" s="32"/>
      <c r="J93" s="33"/>
      <c r="K93" s="33"/>
      <c r="L93" s="53" t="str">
        <f t="shared" ref="L93:L98" si="19">IF(COUNT(G93:K93)=0,"", IF(COUNT(G93:K93)=2,SUM(G93:K93)*1.5, IF(COUNT(G93:K93)=3,SUM(G93:K93), IF(COUNT(G93:K93)=5,SUM(G93:K93)-MIN(G93:K93)-MAX(G93:K93), ))))</f>
        <v/>
      </c>
      <c r="M93" s="51" t="str">
        <f t="shared" si="18"/>
        <v/>
      </c>
      <c r="N93" s="54" t="str">
        <f>IF(AND(ISNUMBER(N92), ISNUMBER(M93)),N92+M93,"")</f>
        <v/>
      </c>
    </row>
    <row r="94" spans="2:14" x14ac:dyDescent="0.2">
      <c r="B94" s="55" t="s">
        <v>11</v>
      </c>
      <c r="C94" s="25"/>
      <c r="D94" s="23" t="e">
        <f>VLOOKUP($C94,DiveList!$C$3:$D$71,2,FALSE)</f>
        <v>#N/A</v>
      </c>
      <c r="E94" s="26"/>
      <c r="F94" s="24" t="e">
        <f>VLOOKUP($C94,DiveList!$C$3:$H$71,IF($E94="S",5,IF($E94="P", 4, IF($E94="T", 3,IF($E94="F",6,5)))), FALSE)</f>
        <v>#N/A</v>
      </c>
      <c r="G94" s="31"/>
      <c r="H94" s="32"/>
      <c r="I94" s="32"/>
      <c r="J94" s="33"/>
      <c r="K94" s="33"/>
      <c r="L94" s="53" t="str">
        <f t="shared" si="19"/>
        <v/>
      </c>
      <c r="M94" s="51" t="str">
        <f>IF(ISNUMBER(L94),L94*F94,"")</f>
        <v/>
      </c>
      <c r="N94" s="54" t="str">
        <f>IF(AND(ISNUMBER(N93), ISNUMBER(M94)),N93+M94,"")</f>
        <v/>
      </c>
    </row>
    <row r="95" spans="2:14" x14ac:dyDescent="0.2">
      <c r="B95" s="80" t="s">
        <v>19</v>
      </c>
      <c r="C95" s="25"/>
      <c r="D95" s="23" t="e">
        <f>VLOOKUP($C95,DiveList!$C$3:$D$71,2,FALSE)</f>
        <v>#N/A</v>
      </c>
      <c r="E95" s="26"/>
      <c r="F95" s="24" t="e">
        <f>VLOOKUP($C95,DiveList!$C$3:$H$71,IF($E95="S",5,IF($E95="P", 4, IF($E95="T", 3,IF($E95="F",6,5)))), FALSE)</f>
        <v>#N/A</v>
      </c>
      <c r="G95" s="31"/>
      <c r="H95" s="32"/>
      <c r="I95" s="32"/>
      <c r="J95" s="33"/>
      <c r="K95" s="33"/>
      <c r="L95" s="53" t="str">
        <f t="shared" si="19"/>
        <v/>
      </c>
      <c r="M95" s="51" t="str">
        <f>IF(ISNUMBER(L95),L95*F95,"")</f>
        <v/>
      </c>
      <c r="N95" s="54" t="str">
        <f>IF(AND(ISNUMBER(N94), ISNUMBER(M95)),N94+M95,"")</f>
        <v/>
      </c>
    </row>
    <row r="96" spans="2:14" x14ac:dyDescent="0.2">
      <c r="B96" s="80" t="s">
        <v>159</v>
      </c>
      <c r="C96" s="25"/>
      <c r="D96" s="23" t="e">
        <f>VLOOKUP($C96,DiveList!$C$3:$D$71,2,FALSE)</f>
        <v>#N/A</v>
      </c>
      <c r="E96" s="26"/>
      <c r="F96" s="24" t="e">
        <f>VLOOKUP($C96,DiveList!$C$3:$H$71,IF($E96="S",5,IF($E96="P", 4, IF($E96="T", 3,IF($E96="F",6,5)))), FALSE)</f>
        <v>#N/A</v>
      </c>
      <c r="G96" s="31"/>
      <c r="H96" s="32"/>
      <c r="I96" s="32"/>
      <c r="J96" s="33"/>
      <c r="K96" s="33"/>
      <c r="L96" s="53" t="str">
        <f t="shared" si="19"/>
        <v/>
      </c>
      <c r="M96" s="51" t="str">
        <f>IF(ISNUMBER(L96),L96*F96,"")</f>
        <v/>
      </c>
      <c r="N96" s="54" t="str">
        <f t="shared" ref="N96:N97" si="20">IF(AND(ISNUMBER(N95), ISNUMBER(M96)),N95+M96,"")</f>
        <v/>
      </c>
    </row>
    <row r="97" spans="2:14" ht="13.5" thickBot="1" x14ac:dyDescent="0.25">
      <c r="B97" s="80" t="s">
        <v>159</v>
      </c>
      <c r="C97" s="25"/>
      <c r="D97" s="23" t="e">
        <f>VLOOKUP($C97,DiveList!$C$3:$D$71,2,FALSE)</f>
        <v>#N/A</v>
      </c>
      <c r="E97" s="26"/>
      <c r="F97" s="24" t="e">
        <f>VLOOKUP($C97,DiveList!$C$3:$H$71,IF($E97="S",5,IF($E97="P", 4, IF($E97="T", 3,IF($E97="F",6,5)))), FALSE)</f>
        <v>#N/A</v>
      </c>
      <c r="G97" s="31"/>
      <c r="H97" s="32"/>
      <c r="I97" s="32"/>
      <c r="J97" s="33"/>
      <c r="K97" s="33"/>
      <c r="L97" s="53" t="str">
        <f t="shared" si="19"/>
        <v/>
      </c>
      <c r="M97" s="51" t="str">
        <f>IF(ISNUMBER(L97),L97*F97,"")</f>
        <v/>
      </c>
      <c r="N97" s="54" t="str">
        <f t="shared" si="20"/>
        <v/>
      </c>
    </row>
    <row r="98" spans="2:14" ht="14.25" thickTop="1" thickBot="1" x14ac:dyDescent="0.25">
      <c r="B98" s="56" t="s">
        <v>12</v>
      </c>
      <c r="C98" s="29"/>
      <c r="D98" s="57" t="e">
        <f>VLOOKUP($C98,DiveList!$C$3:$D$71,2,FALSE)</f>
        <v>#N/A</v>
      </c>
      <c r="E98" s="34"/>
      <c r="F98" s="58" t="e">
        <f>VLOOKUP($C98,DiveList!$C$3:$H$71,IF($E98="S",5,IF($E98="P", 4, IF($E98="T", 3,IF($E98="F",6,5)))), FALSE)</f>
        <v>#N/A</v>
      </c>
      <c r="G98" s="35"/>
      <c r="H98" s="36"/>
      <c r="I98" s="36"/>
      <c r="J98" s="36"/>
      <c r="K98" s="36"/>
      <c r="L98" s="59" t="str">
        <f t="shared" si="19"/>
        <v/>
      </c>
      <c r="M98" s="59" t="str">
        <f>IF(ISNUMBER(L98),L98*F98,"")</f>
        <v/>
      </c>
      <c r="N98" s="60" t="str">
        <f>IF(AND(ISNUMBER(N97), ISNUMBER(M98)),N97+M98,"")</f>
        <v/>
      </c>
    </row>
    <row r="99" spans="2:14" ht="14.25" thickTop="1" thickBot="1" x14ac:dyDescent="0.25">
      <c r="B99" s="61"/>
      <c r="C99" s="62"/>
      <c r="D99" s="62"/>
      <c r="E99" s="62"/>
      <c r="F99" s="63"/>
      <c r="G99" s="46"/>
      <c r="H99" s="40"/>
      <c r="I99" s="40"/>
      <c r="J99" s="40"/>
      <c r="K99" s="40"/>
      <c r="L99" s="40"/>
      <c r="M99" s="64" t="s">
        <v>30</v>
      </c>
      <c r="N99" s="74" t="str">
        <f>IF(ISNUMBER(N98),N98,N97)</f>
        <v/>
      </c>
    </row>
    <row r="100" spans="2:14" ht="13.5" thickTop="1" x14ac:dyDescent="0.2">
      <c r="B100" s="1"/>
      <c r="C100" s="5"/>
      <c r="D100" s="5"/>
      <c r="E100" s="5"/>
      <c r="F100" s="6"/>
      <c r="G100" s="2"/>
    </row>
    <row r="101" spans="2:14" ht="13.5" thickBot="1" x14ac:dyDescent="0.25"/>
    <row r="102" spans="2:14" x14ac:dyDescent="0.2">
      <c r="B102" s="42" t="s">
        <v>13</v>
      </c>
      <c r="C102" s="88"/>
      <c r="D102" s="43" t="s">
        <v>16</v>
      </c>
      <c r="E102" s="9" t="s">
        <v>110</v>
      </c>
      <c r="F102" s="44"/>
      <c r="G102" s="44"/>
      <c r="H102" s="44"/>
      <c r="I102" s="44"/>
      <c r="J102" s="44"/>
      <c r="K102" s="44"/>
      <c r="L102" s="44"/>
      <c r="M102" s="65" t="s">
        <v>128</v>
      </c>
      <c r="N102" s="90"/>
    </row>
    <row r="103" spans="2:14" ht="13.5" thickBot="1" x14ac:dyDescent="0.25">
      <c r="B103" s="71" t="s">
        <v>14</v>
      </c>
      <c r="C103" s="89"/>
      <c r="D103" s="43" t="s">
        <v>17</v>
      </c>
      <c r="E103" s="9" t="s">
        <v>127</v>
      </c>
      <c r="F103" s="44"/>
      <c r="G103" s="44"/>
      <c r="H103" s="44"/>
      <c r="I103" s="44"/>
      <c r="J103" s="44"/>
      <c r="K103" s="44"/>
      <c r="L103" s="44"/>
      <c r="M103" s="72" t="s">
        <v>129</v>
      </c>
      <c r="N103" s="91"/>
    </row>
    <row r="104" spans="2:14" x14ac:dyDescent="0.2">
      <c r="B104" s="45"/>
      <c r="C104" s="46"/>
      <c r="D104" s="46"/>
      <c r="E104" s="46"/>
      <c r="F104" s="46"/>
      <c r="G104" s="46"/>
      <c r="H104" s="40"/>
      <c r="I104" s="40"/>
      <c r="J104" s="40"/>
      <c r="K104" s="40"/>
      <c r="L104" s="40"/>
      <c r="M104" s="40"/>
      <c r="N104" s="40"/>
    </row>
    <row r="105" spans="2:14" x14ac:dyDescent="0.2">
      <c r="B105" s="47"/>
      <c r="C105" s="48" t="s">
        <v>3</v>
      </c>
      <c r="D105" s="49" t="s">
        <v>4</v>
      </c>
      <c r="E105" s="49" t="s">
        <v>5</v>
      </c>
      <c r="F105" s="49" t="s">
        <v>6</v>
      </c>
      <c r="G105" s="49">
        <v>1</v>
      </c>
      <c r="H105" s="50">
        <v>2</v>
      </c>
      <c r="I105" s="50">
        <v>3</v>
      </c>
      <c r="J105" s="50">
        <v>4</v>
      </c>
      <c r="K105" s="50">
        <v>5</v>
      </c>
      <c r="L105" s="51" t="s">
        <v>7</v>
      </c>
      <c r="M105" s="51" t="s">
        <v>8</v>
      </c>
      <c r="N105" s="51" t="s">
        <v>126</v>
      </c>
    </row>
    <row r="106" spans="2:14" x14ac:dyDescent="0.2">
      <c r="B106" s="52" t="s">
        <v>9</v>
      </c>
      <c r="C106" s="30">
        <v>101</v>
      </c>
      <c r="D106" s="27" t="s">
        <v>22</v>
      </c>
      <c r="E106" s="28"/>
      <c r="F106" s="24">
        <v>1.9</v>
      </c>
      <c r="G106" s="31"/>
      <c r="H106" s="32"/>
      <c r="I106" s="32"/>
      <c r="J106" s="32"/>
      <c r="K106" s="32"/>
      <c r="L106" s="53" t="str">
        <f>IF(COUNT(G106:K106)=0,"", IF(COUNT(G106:K106)=2,SUM(G106:K106)*1.5, IF(COUNT(G106:K106)=3,SUM(G106:K106), IF(COUNT(G106:K106)=5,SUM(G106:K106)-MIN(G106:K106)-MAX(G106:K106), ))))</f>
        <v/>
      </c>
      <c r="M106" s="51" t="str">
        <f t="shared" ref="M106:M107" si="21">IF(ISNUMBER(L106),L106*F106,"")</f>
        <v/>
      </c>
      <c r="N106" s="54" t="str">
        <f>M106</f>
        <v/>
      </c>
    </row>
    <row r="107" spans="2:14" x14ac:dyDescent="0.2">
      <c r="B107" s="55" t="s">
        <v>10</v>
      </c>
      <c r="C107" s="25"/>
      <c r="D107" s="23" t="e">
        <f>VLOOKUP($C107,DiveList!$C$3:$D$71,2,FALSE)</f>
        <v>#N/A</v>
      </c>
      <c r="E107" s="26"/>
      <c r="F107" s="24" t="e">
        <f>VLOOKUP($C107,DiveList!$C$3:$H$71,IF($E107="S",5,IF($E107="P", 4, IF($E107="T", 3,IF($E107="F",6,5)))), FALSE)</f>
        <v>#N/A</v>
      </c>
      <c r="G107" s="31"/>
      <c r="H107" s="32"/>
      <c r="I107" s="32"/>
      <c r="J107" s="33"/>
      <c r="K107" s="33"/>
      <c r="L107" s="53" t="str">
        <f t="shared" ref="L107:L112" si="22">IF(COUNT(G107:K107)=0,"", IF(COUNT(G107:K107)=2,SUM(G107:K107)*1.5, IF(COUNT(G107:K107)=3,SUM(G107:K107), IF(COUNT(G107:K107)=5,SUM(G107:K107)-MIN(G107:K107)-MAX(G107:K107), ))))</f>
        <v/>
      </c>
      <c r="M107" s="51" t="str">
        <f t="shared" si="21"/>
        <v/>
      </c>
      <c r="N107" s="54" t="str">
        <f>IF(AND(ISNUMBER(N106), ISNUMBER(M107)),N106+M107,"")</f>
        <v/>
      </c>
    </row>
    <row r="108" spans="2:14" x14ac:dyDescent="0.2">
      <c r="B108" s="55" t="s">
        <v>11</v>
      </c>
      <c r="C108" s="25"/>
      <c r="D108" s="23" t="e">
        <f>VLOOKUP($C108,DiveList!$C$3:$D$71,2,FALSE)</f>
        <v>#N/A</v>
      </c>
      <c r="E108" s="26"/>
      <c r="F108" s="24" t="e">
        <f>VLOOKUP($C108,DiveList!$C$3:$H$71,IF($E108="S",5,IF($E108="P", 4, IF($E108="T", 3,IF($E108="F",6,5)))), FALSE)</f>
        <v>#N/A</v>
      </c>
      <c r="G108" s="31"/>
      <c r="H108" s="32"/>
      <c r="I108" s="32"/>
      <c r="J108" s="33"/>
      <c r="K108" s="33"/>
      <c r="L108" s="53" t="str">
        <f t="shared" si="22"/>
        <v/>
      </c>
      <c r="M108" s="51" t="str">
        <f>IF(ISNUMBER(L108),L108*F108,"")</f>
        <v/>
      </c>
      <c r="N108" s="54" t="str">
        <f>IF(AND(ISNUMBER(N107), ISNUMBER(M108)),N107+M108,"")</f>
        <v/>
      </c>
    </row>
    <row r="109" spans="2:14" x14ac:dyDescent="0.2">
      <c r="B109" s="80" t="s">
        <v>19</v>
      </c>
      <c r="C109" s="25"/>
      <c r="D109" s="23" t="e">
        <f>VLOOKUP($C109,DiveList!$C$3:$D$71,2,FALSE)</f>
        <v>#N/A</v>
      </c>
      <c r="E109" s="26"/>
      <c r="F109" s="24" t="e">
        <f>VLOOKUP($C109,DiveList!$C$3:$H$71,IF($E109="S",5,IF($E109="P", 4, IF($E109="T", 3,IF($E109="F",6,5)))), FALSE)</f>
        <v>#N/A</v>
      </c>
      <c r="G109" s="31"/>
      <c r="H109" s="32"/>
      <c r="I109" s="32"/>
      <c r="J109" s="33"/>
      <c r="K109" s="33"/>
      <c r="L109" s="53" t="str">
        <f t="shared" si="22"/>
        <v/>
      </c>
      <c r="M109" s="51" t="str">
        <f>IF(ISNUMBER(L109),L109*F109,"")</f>
        <v/>
      </c>
      <c r="N109" s="54" t="str">
        <f>IF(AND(ISNUMBER(N108), ISNUMBER(M109)),N108+M109,"")</f>
        <v/>
      </c>
    </row>
    <row r="110" spans="2:14" x14ac:dyDescent="0.2">
      <c r="B110" s="80" t="s">
        <v>159</v>
      </c>
      <c r="C110" s="25"/>
      <c r="D110" s="23" t="e">
        <f>VLOOKUP($C110,DiveList!$C$3:$D$71,2,FALSE)</f>
        <v>#N/A</v>
      </c>
      <c r="E110" s="26"/>
      <c r="F110" s="24" t="e">
        <f>VLOOKUP($C110,DiveList!$C$3:$H$71,IF($E110="S",5,IF($E110="P", 4, IF($E110="T", 3,IF($E110="F",6,5)))), FALSE)</f>
        <v>#N/A</v>
      </c>
      <c r="G110" s="31"/>
      <c r="H110" s="32"/>
      <c r="I110" s="32"/>
      <c r="J110" s="33"/>
      <c r="K110" s="33"/>
      <c r="L110" s="53" t="str">
        <f t="shared" si="22"/>
        <v/>
      </c>
      <c r="M110" s="51" t="str">
        <f>IF(ISNUMBER(L110),L110*F110,"")</f>
        <v/>
      </c>
      <c r="N110" s="54" t="str">
        <f t="shared" ref="N110:N111" si="23">IF(AND(ISNUMBER(N109), ISNUMBER(M110)),N109+M110,"")</f>
        <v/>
      </c>
    </row>
    <row r="111" spans="2:14" ht="13.5" thickBot="1" x14ac:dyDescent="0.25">
      <c r="B111" s="80" t="s">
        <v>159</v>
      </c>
      <c r="C111" s="25"/>
      <c r="D111" s="23" t="e">
        <f>VLOOKUP($C111,DiveList!$C$3:$D$71,2,FALSE)</f>
        <v>#N/A</v>
      </c>
      <c r="E111" s="26"/>
      <c r="F111" s="24" t="e">
        <f>VLOOKUP($C111,DiveList!$C$3:$H$71,IF($E111="S",5,IF($E111="P", 4, IF($E111="T", 3,IF($E111="F",6,5)))), FALSE)</f>
        <v>#N/A</v>
      </c>
      <c r="G111" s="31"/>
      <c r="H111" s="32"/>
      <c r="I111" s="32"/>
      <c r="J111" s="33"/>
      <c r="K111" s="33"/>
      <c r="L111" s="53" t="str">
        <f t="shared" si="22"/>
        <v/>
      </c>
      <c r="M111" s="51" t="str">
        <f>IF(ISNUMBER(L111),L111*F111,"")</f>
        <v/>
      </c>
      <c r="N111" s="54" t="str">
        <f t="shared" si="23"/>
        <v/>
      </c>
    </row>
    <row r="112" spans="2:14" ht="14.25" thickTop="1" thickBot="1" x14ac:dyDescent="0.25">
      <c r="B112" s="56" t="s">
        <v>12</v>
      </c>
      <c r="C112" s="29"/>
      <c r="D112" s="57" t="e">
        <f>VLOOKUP($C112,DiveList!$C$3:$D$71,2,FALSE)</f>
        <v>#N/A</v>
      </c>
      <c r="E112" s="34"/>
      <c r="F112" s="58" t="e">
        <f>VLOOKUP($C112,DiveList!$C$3:$H$71,IF($E112="S",5,IF($E112="P", 4, IF($E112="T", 3,IF($E112="F",6,5)))), FALSE)</f>
        <v>#N/A</v>
      </c>
      <c r="G112" s="35"/>
      <c r="H112" s="36"/>
      <c r="I112" s="36"/>
      <c r="J112" s="36"/>
      <c r="K112" s="36"/>
      <c r="L112" s="59" t="str">
        <f t="shared" si="22"/>
        <v/>
      </c>
      <c r="M112" s="59" t="str">
        <f>IF(ISNUMBER(L112),L112*F112,"")</f>
        <v/>
      </c>
      <c r="N112" s="60" t="str">
        <f>IF(AND(ISNUMBER(N111), ISNUMBER(M112)),N111+M112,"")</f>
        <v/>
      </c>
    </row>
    <row r="113" spans="2:14" ht="14.25" thickTop="1" thickBot="1" x14ac:dyDescent="0.25">
      <c r="B113" s="61"/>
      <c r="C113" s="62"/>
      <c r="D113" s="62"/>
      <c r="E113" s="62"/>
      <c r="F113" s="63"/>
      <c r="G113" s="46"/>
      <c r="H113" s="40"/>
      <c r="I113" s="40"/>
      <c r="J113" s="40"/>
      <c r="K113" s="40"/>
      <c r="L113" s="40"/>
      <c r="M113" s="64" t="s">
        <v>30</v>
      </c>
      <c r="N113" s="74" t="str">
        <f>IF(ISNUMBER(N112),N112,N111)</f>
        <v/>
      </c>
    </row>
    <row r="114" spans="2:14" ht="13.5" thickTop="1" x14ac:dyDescent="0.2">
      <c r="B114" s="1"/>
      <c r="C114" s="5"/>
      <c r="D114" s="5"/>
      <c r="E114" s="5"/>
      <c r="F114" s="6"/>
      <c r="G114" s="2"/>
    </row>
    <row r="115" spans="2:14" ht="13.5" thickBot="1" x14ac:dyDescent="0.25"/>
    <row r="116" spans="2:14" x14ac:dyDescent="0.2">
      <c r="B116" s="42" t="s">
        <v>13</v>
      </c>
      <c r="C116" s="88"/>
      <c r="D116" s="43" t="s">
        <v>16</v>
      </c>
      <c r="E116" s="9" t="s">
        <v>110</v>
      </c>
      <c r="F116" s="44"/>
      <c r="G116" s="44"/>
      <c r="H116" s="44"/>
      <c r="I116" s="44"/>
      <c r="J116" s="44"/>
      <c r="K116" s="44"/>
      <c r="L116" s="44"/>
      <c r="M116" s="65" t="s">
        <v>128</v>
      </c>
      <c r="N116" s="90"/>
    </row>
    <row r="117" spans="2:14" ht="13.5" thickBot="1" x14ac:dyDescent="0.25">
      <c r="B117" s="71" t="s">
        <v>14</v>
      </c>
      <c r="C117" s="89"/>
      <c r="D117" s="43" t="s">
        <v>17</v>
      </c>
      <c r="E117" s="9" t="s">
        <v>127</v>
      </c>
      <c r="F117" s="44"/>
      <c r="G117" s="44"/>
      <c r="H117" s="44"/>
      <c r="I117" s="44"/>
      <c r="J117" s="44"/>
      <c r="K117" s="44"/>
      <c r="L117" s="44"/>
      <c r="M117" s="72" t="s">
        <v>129</v>
      </c>
      <c r="N117" s="91"/>
    </row>
    <row r="118" spans="2:14" x14ac:dyDescent="0.2">
      <c r="B118" s="45"/>
      <c r="C118" s="46"/>
      <c r="D118" s="46"/>
      <c r="E118" s="46"/>
      <c r="F118" s="46"/>
      <c r="G118" s="46"/>
      <c r="H118" s="40"/>
      <c r="I118" s="40"/>
      <c r="J118" s="40"/>
      <c r="K118" s="40"/>
      <c r="L118" s="40"/>
      <c r="M118" s="40"/>
      <c r="N118" s="40"/>
    </row>
    <row r="119" spans="2:14" x14ac:dyDescent="0.2">
      <c r="B119" s="47"/>
      <c r="C119" s="48" t="s">
        <v>3</v>
      </c>
      <c r="D119" s="49" t="s">
        <v>4</v>
      </c>
      <c r="E119" s="49" t="s">
        <v>5</v>
      </c>
      <c r="F119" s="49" t="s">
        <v>6</v>
      </c>
      <c r="G119" s="49">
        <v>1</v>
      </c>
      <c r="H119" s="50">
        <v>2</v>
      </c>
      <c r="I119" s="50">
        <v>3</v>
      </c>
      <c r="J119" s="50">
        <v>4</v>
      </c>
      <c r="K119" s="50">
        <v>5</v>
      </c>
      <c r="L119" s="51" t="s">
        <v>7</v>
      </c>
      <c r="M119" s="51" t="s">
        <v>8</v>
      </c>
      <c r="N119" s="51" t="s">
        <v>126</v>
      </c>
    </row>
    <row r="120" spans="2:14" x14ac:dyDescent="0.2">
      <c r="B120" s="52" t="s">
        <v>9</v>
      </c>
      <c r="C120" s="30">
        <v>101</v>
      </c>
      <c r="D120" s="27" t="s">
        <v>22</v>
      </c>
      <c r="E120" s="28"/>
      <c r="F120" s="24">
        <v>1.9</v>
      </c>
      <c r="G120" s="31"/>
      <c r="H120" s="32"/>
      <c r="I120" s="32"/>
      <c r="J120" s="32"/>
      <c r="K120" s="32"/>
      <c r="L120" s="53" t="str">
        <f>IF(COUNT(G120:K120)=0,"", IF(COUNT(G120:K120)=2,SUM(G120:K120)*1.5, IF(COUNT(G120:K120)=3,SUM(G120:K120), IF(COUNT(G120:K120)=5,SUM(G120:K120)-MIN(G120:K120)-MAX(G120:K120), ))))</f>
        <v/>
      </c>
      <c r="M120" s="51" t="str">
        <f t="shared" ref="M120:M121" si="24">IF(ISNUMBER(L120),L120*F120,"")</f>
        <v/>
      </c>
      <c r="N120" s="54" t="str">
        <f>M120</f>
        <v/>
      </c>
    </row>
    <row r="121" spans="2:14" x14ac:dyDescent="0.2">
      <c r="B121" s="55" t="s">
        <v>10</v>
      </c>
      <c r="C121" s="25"/>
      <c r="D121" s="23" t="e">
        <f>VLOOKUP($C121,DiveList!$C$3:$D$71,2,FALSE)</f>
        <v>#N/A</v>
      </c>
      <c r="E121" s="26"/>
      <c r="F121" s="24" t="e">
        <f>VLOOKUP($C121,DiveList!$C$3:$H$71,IF($E121="S",5,IF($E121="P", 4, IF($E121="T", 3,IF($E121="F",6,5)))), FALSE)</f>
        <v>#N/A</v>
      </c>
      <c r="G121" s="31"/>
      <c r="H121" s="32"/>
      <c r="I121" s="32"/>
      <c r="J121" s="33"/>
      <c r="K121" s="33"/>
      <c r="L121" s="53" t="str">
        <f t="shared" ref="L121:L126" si="25">IF(COUNT(G121:K121)=0,"", IF(COUNT(G121:K121)=2,SUM(G121:K121)*1.5, IF(COUNT(G121:K121)=3,SUM(G121:K121), IF(COUNT(G121:K121)=5,SUM(G121:K121)-MIN(G121:K121)-MAX(G121:K121), ))))</f>
        <v/>
      </c>
      <c r="M121" s="51" t="str">
        <f t="shared" si="24"/>
        <v/>
      </c>
      <c r="N121" s="54" t="str">
        <f>IF(AND(ISNUMBER(N120), ISNUMBER(M121)),N120+M121,"")</f>
        <v/>
      </c>
    </row>
    <row r="122" spans="2:14" x14ac:dyDescent="0.2">
      <c r="B122" s="55" t="s">
        <v>11</v>
      </c>
      <c r="C122" s="25"/>
      <c r="D122" s="23" t="e">
        <f>VLOOKUP($C122,DiveList!$C$3:$D$71,2,FALSE)</f>
        <v>#N/A</v>
      </c>
      <c r="E122" s="26"/>
      <c r="F122" s="24" t="e">
        <f>VLOOKUP($C122,DiveList!$C$3:$H$71,IF($E122="S",5,IF($E122="P", 4, IF($E122="T", 3,IF($E122="F",6,5)))), FALSE)</f>
        <v>#N/A</v>
      </c>
      <c r="G122" s="31"/>
      <c r="H122" s="32"/>
      <c r="I122" s="32"/>
      <c r="J122" s="33"/>
      <c r="K122" s="33"/>
      <c r="L122" s="53" t="str">
        <f t="shared" si="25"/>
        <v/>
      </c>
      <c r="M122" s="51" t="str">
        <f>IF(ISNUMBER(L122),L122*F122,"")</f>
        <v/>
      </c>
      <c r="N122" s="54" t="str">
        <f>IF(AND(ISNUMBER(N121), ISNUMBER(M122)),N121+M122,"")</f>
        <v/>
      </c>
    </row>
    <row r="123" spans="2:14" x14ac:dyDescent="0.2">
      <c r="B123" s="80" t="s">
        <v>19</v>
      </c>
      <c r="C123" s="25"/>
      <c r="D123" s="23" t="e">
        <f>VLOOKUP($C123,DiveList!$C$3:$D$71,2,FALSE)</f>
        <v>#N/A</v>
      </c>
      <c r="E123" s="26"/>
      <c r="F123" s="24" t="e">
        <f>VLOOKUP($C123,DiveList!$C$3:$H$71,IF($E123="S",5,IF($E123="P", 4, IF($E123="T", 3,IF($E123="F",6,5)))), FALSE)</f>
        <v>#N/A</v>
      </c>
      <c r="G123" s="31"/>
      <c r="H123" s="32"/>
      <c r="I123" s="32"/>
      <c r="J123" s="33"/>
      <c r="K123" s="33"/>
      <c r="L123" s="53" t="str">
        <f t="shared" si="25"/>
        <v/>
      </c>
      <c r="M123" s="51" t="str">
        <f>IF(ISNUMBER(L123),L123*F123,"")</f>
        <v/>
      </c>
      <c r="N123" s="54" t="str">
        <f>IF(AND(ISNUMBER(N122), ISNUMBER(M123)),N122+M123,"")</f>
        <v/>
      </c>
    </row>
    <row r="124" spans="2:14" x14ac:dyDescent="0.2">
      <c r="B124" s="80" t="s">
        <v>159</v>
      </c>
      <c r="C124" s="25"/>
      <c r="D124" s="23" t="e">
        <f>VLOOKUP($C124,DiveList!$C$3:$D$71,2,FALSE)</f>
        <v>#N/A</v>
      </c>
      <c r="E124" s="26"/>
      <c r="F124" s="24" t="e">
        <f>VLOOKUP($C124,DiveList!$C$3:$H$71,IF($E124="S",5,IF($E124="P", 4, IF($E124="T", 3,IF($E124="F",6,5)))), FALSE)</f>
        <v>#N/A</v>
      </c>
      <c r="G124" s="31"/>
      <c r="H124" s="32"/>
      <c r="I124" s="32"/>
      <c r="J124" s="33"/>
      <c r="K124" s="33"/>
      <c r="L124" s="53" t="str">
        <f t="shared" si="25"/>
        <v/>
      </c>
      <c r="M124" s="51" t="str">
        <f>IF(ISNUMBER(L124),L124*F124,"")</f>
        <v/>
      </c>
      <c r="N124" s="54" t="str">
        <f t="shared" ref="N124:N125" si="26">IF(AND(ISNUMBER(N123), ISNUMBER(M124)),N123+M124,"")</f>
        <v/>
      </c>
    </row>
    <row r="125" spans="2:14" ht="13.5" thickBot="1" x14ac:dyDescent="0.25">
      <c r="B125" s="80" t="s">
        <v>159</v>
      </c>
      <c r="C125" s="25"/>
      <c r="D125" s="23" t="e">
        <f>VLOOKUP($C125,DiveList!$C$3:$D$71,2,FALSE)</f>
        <v>#N/A</v>
      </c>
      <c r="E125" s="26"/>
      <c r="F125" s="24" t="e">
        <f>VLOOKUP($C125,DiveList!$C$3:$H$71,IF($E125="S",5,IF($E125="P", 4, IF($E125="T", 3,IF($E125="F",6,5)))), FALSE)</f>
        <v>#N/A</v>
      </c>
      <c r="G125" s="31"/>
      <c r="H125" s="32"/>
      <c r="I125" s="32"/>
      <c r="J125" s="33"/>
      <c r="K125" s="33"/>
      <c r="L125" s="53" t="str">
        <f t="shared" si="25"/>
        <v/>
      </c>
      <c r="M125" s="51" t="str">
        <f>IF(ISNUMBER(L125),L125*F125,"")</f>
        <v/>
      </c>
      <c r="N125" s="54" t="str">
        <f t="shared" si="26"/>
        <v/>
      </c>
    </row>
    <row r="126" spans="2:14" ht="14.25" thickTop="1" thickBot="1" x14ac:dyDescent="0.25">
      <c r="B126" s="56" t="s">
        <v>12</v>
      </c>
      <c r="C126" s="29"/>
      <c r="D126" s="57" t="e">
        <f>VLOOKUP($C126,DiveList!$C$3:$D$71,2,FALSE)</f>
        <v>#N/A</v>
      </c>
      <c r="E126" s="34"/>
      <c r="F126" s="58" t="e">
        <f>VLOOKUP($C126,DiveList!$C$3:$H$71,IF($E126="S",5,IF($E126="P", 4, IF($E126="T", 3,IF($E126="F",6,5)))), FALSE)</f>
        <v>#N/A</v>
      </c>
      <c r="G126" s="35"/>
      <c r="H126" s="36"/>
      <c r="I126" s="36"/>
      <c r="J126" s="36"/>
      <c r="K126" s="36"/>
      <c r="L126" s="59" t="str">
        <f t="shared" si="25"/>
        <v/>
      </c>
      <c r="M126" s="59" t="str">
        <f>IF(ISNUMBER(L126),L126*F126,"")</f>
        <v/>
      </c>
      <c r="N126" s="60" t="str">
        <f>IF(AND(ISNUMBER(N125), ISNUMBER(M126)),N125+M126,"")</f>
        <v/>
      </c>
    </row>
    <row r="127" spans="2:14" ht="14.25" thickTop="1" thickBot="1" x14ac:dyDescent="0.25">
      <c r="B127" s="61"/>
      <c r="C127" s="62"/>
      <c r="D127" s="62"/>
      <c r="E127" s="62"/>
      <c r="F127" s="63"/>
      <c r="G127" s="46"/>
      <c r="H127" s="40"/>
      <c r="I127" s="40"/>
      <c r="J127" s="40"/>
      <c r="K127" s="40"/>
      <c r="L127" s="40"/>
      <c r="M127" s="64" t="s">
        <v>30</v>
      </c>
      <c r="N127" s="74" t="str">
        <f>IF(ISNUMBER(N126),N126,N125)</f>
        <v/>
      </c>
    </row>
    <row r="128" spans="2:14" ht="13.5" thickTop="1" x14ac:dyDescent="0.2">
      <c r="B128" s="1"/>
      <c r="C128" s="5"/>
      <c r="D128" s="5"/>
      <c r="E128" s="5"/>
      <c r="F128" s="6"/>
      <c r="G128" s="2"/>
    </row>
    <row r="129" spans="2:14" ht="13.5" thickBot="1" x14ac:dyDescent="0.25"/>
    <row r="130" spans="2:14" x14ac:dyDescent="0.2">
      <c r="B130" s="42" t="s">
        <v>13</v>
      </c>
      <c r="C130" s="88"/>
      <c r="D130" s="43" t="s">
        <v>16</v>
      </c>
      <c r="E130" s="9" t="s">
        <v>110</v>
      </c>
      <c r="F130" s="44"/>
      <c r="G130" s="44"/>
      <c r="H130" s="44"/>
      <c r="I130" s="44"/>
      <c r="J130" s="44"/>
      <c r="K130" s="44"/>
      <c r="L130" s="44"/>
      <c r="M130" s="65" t="s">
        <v>128</v>
      </c>
      <c r="N130" s="90"/>
    </row>
    <row r="131" spans="2:14" ht="13.5" thickBot="1" x14ac:dyDescent="0.25">
      <c r="B131" s="71" t="s">
        <v>14</v>
      </c>
      <c r="C131" s="89"/>
      <c r="D131" s="43" t="s">
        <v>17</v>
      </c>
      <c r="E131" s="9" t="s">
        <v>127</v>
      </c>
      <c r="F131" s="44"/>
      <c r="G131" s="44"/>
      <c r="H131" s="44"/>
      <c r="I131" s="44"/>
      <c r="J131" s="44"/>
      <c r="K131" s="44"/>
      <c r="L131" s="44"/>
      <c r="M131" s="72" t="s">
        <v>129</v>
      </c>
      <c r="N131" s="91"/>
    </row>
    <row r="132" spans="2:14" x14ac:dyDescent="0.2">
      <c r="B132" s="45"/>
      <c r="C132" s="46"/>
      <c r="D132" s="46"/>
      <c r="E132" s="46"/>
      <c r="F132" s="46"/>
      <c r="G132" s="46"/>
      <c r="H132" s="40"/>
      <c r="I132" s="40"/>
      <c r="J132" s="40"/>
      <c r="K132" s="40"/>
      <c r="L132" s="40"/>
      <c r="M132" s="40"/>
      <c r="N132" s="40"/>
    </row>
    <row r="133" spans="2:14" x14ac:dyDescent="0.2">
      <c r="B133" s="47"/>
      <c r="C133" s="48" t="s">
        <v>3</v>
      </c>
      <c r="D133" s="49" t="s">
        <v>4</v>
      </c>
      <c r="E133" s="49" t="s">
        <v>5</v>
      </c>
      <c r="F133" s="49" t="s">
        <v>6</v>
      </c>
      <c r="G133" s="49">
        <v>1</v>
      </c>
      <c r="H133" s="50">
        <v>2</v>
      </c>
      <c r="I133" s="50">
        <v>3</v>
      </c>
      <c r="J133" s="50">
        <v>4</v>
      </c>
      <c r="K133" s="50">
        <v>5</v>
      </c>
      <c r="L133" s="51" t="s">
        <v>7</v>
      </c>
      <c r="M133" s="51" t="s">
        <v>8</v>
      </c>
      <c r="N133" s="51" t="s">
        <v>126</v>
      </c>
    </row>
    <row r="134" spans="2:14" x14ac:dyDescent="0.2">
      <c r="B134" s="52" t="s">
        <v>9</v>
      </c>
      <c r="C134" s="30">
        <v>101</v>
      </c>
      <c r="D134" s="27" t="s">
        <v>22</v>
      </c>
      <c r="E134" s="28"/>
      <c r="F134" s="24">
        <v>1.9</v>
      </c>
      <c r="G134" s="31"/>
      <c r="H134" s="32"/>
      <c r="I134" s="32"/>
      <c r="J134" s="32"/>
      <c r="K134" s="32"/>
      <c r="L134" s="53" t="str">
        <f>IF(COUNT(G134:K134)=0,"", IF(COUNT(G134:K134)=2,SUM(G134:K134)*1.5, IF(COUNT(G134:K134)=3,SUM(G134:K134), IF(COUNT(G134:K134)=5,SUM(G134:K134)-MIN(G134:K134)-MAX(G134:K134), ))))</f>
        <v/>
      </c>
      <c r="M134" s="51" t="str">
        <f t="shared" ref="M134:M135" si="27">IF(ISNUMBER(L134),L134*F134,"")</f>
        <v/>
      </c>
      <c r="N134" s="54" t="str">
        <f>M134</f>
        <v/>
      </c>
    </row>
    <row r="135" spans="2:14" x14ac:dyDescent="0.2">
      <c r="B135" s="55" t="s">
        <v>10</v>
      </c>
      <c r="C135" s="25"/>
      <c r="D135" s="23" t="e">
        <f>VLOOKUP($C135,DiveList!$C$3:$D$71,2,FALSE)</f>
        <v>#N/A</v>
      </c>
      <c r="E135" s="26"/>
      <c r="F135" s="24" t="e">
        <f>VLOOKUP($C135,DiveList!$C$3:$H$71,IF($E135="S",5,IF($E135="P", 4, IF($E135="T", 3,IF($E135="F",6,5)))), FALSE)</f>
        <v>#N/A</v>
      </c>
      <c r="G135" s="31"/>
      <c r="H135" s="32"/>
      <c r="I135" s="32"/>
      <c r="J135" s="33"/>
      <c r="K135" s="33"/>
      <c r="L135" s="53" t="str">
        <f t="shared" ref="L135:L140" si="28">IF(COUNT(G135:K135)=0,"", IF(COUNT(G135:K135)=2,SUM(G135:K135)*1.5, IF(COUNT(G135:K135)=3,SUM(G135:K135), IF(COUNT(G135:K135)=5,SUM(G135:K135)-MIN(G135:K135)-MAX(G135:K135), ))))</f>
        <v/>
      </c>
      <c r="M135" s="51" t="str">
        <f t="shared" si="27"/>
        <v/>
      </c>
      <c r="N135" s="54" t="str">
        <f>IF(AND(ISNUMBER(N134), ISNUMBER(M135)),N134+M135,"")</f>
        <v/>
      </c>
    </row>
    <row r="136" spans="2:14" x14ac:dyDescent="0.2">
      <c r="B136" s="55" t="s">
        <v>11</v>
      </c>
      <c r="C136" s="25"/>
      <c r="D136" s="23" t="e">
        <f>VLOOKUP($C136,DiveList!$C$3:$D$71,2,FALSE)</f>
        <v>#N/A</v>
      </c>
      <c r="E136" s="26"/>
      <c r="F136" s="24" t="e">
        <f>VLOOKUP($C136,DiveList!$C$3:$H$71,IF($E136="S",5,IF($E136="P", 4, IF($E136="T", 3,IF($E136="F",6,5)))), FALSE)</f>
        <v>#N/A</v>
      </c>
      <c r="G136" s="31"/>
      <c r="H136" s="32"/>
      <c r="I136" s="32"/>
      <c r="J136" s="33"/>
      <c r="K136" s="33"/>
      <c r="L136" s="53" t="str">
        <f t="shared" si="28"/>
        <v/>
      </c>
      <c r="M136" s="51" t="str">
        <f>IF(ISNUMBER(L136),L136*F136,"")</f>
        <v/>
      </c>
      <c r="N136" s="54" t="str">
        <f>IF(AND(ISNUMBER(N135), ISNUMBER(M136)),N135+M136,"")</f>
        <v/>
      </c>
    </row>
    <row r="137" spans="2:14" x14ac:dyDescent="0.2">
      <c r="B137" s="80" t="s">
        <v>19</v>
      </c>
      <c r="C137" s="25"/>
      <c r="D137" s="23" t="e">
        <f>VLOOKUP($C137,DiveList!$C$3:$D$71,2,FALSE)</f>
        <v>#N/A</v>
      </c>
      <c r="E137" s="26"/>
      <c r="F137" s="24" t="e">
        <f>VLOOKUP($C137,DiveList!$C$3:$H$71,IF($E137="S",5,IF($E137="P", 4, IF($E137="T", 3,IF($E137="F",6,5)))), FALSE)</f>
        <v>#N/A</v>
      </c>
      <c r="G137" s="31"/>
      <c r="H137" s="32"/>
      <c r="I137" s="32"/>
      <c r="J137" s="33"/>
      <c r="K137" s="33"/>
      <c r="L137" s="53" t="str">
        <f t="shared" si="28"/>
        <v/>
      </c>
      <c r="M137" s="51" t="str">
        <f>IF(ISNUMBER(L137),L137*F137,"")</f>
        <v/>
      </c>
      <c r="N137" s="54" t="str">
        <f>IF(AND(ISNUMBER(N136), ISNUMBER(M137)),N136+M137,"")</f>
        <v/>
      </c>
    </row>
    <row r="138" spans="2:14" x14ac:dyDescent="0.2">
      <c r="B138" s="80" t="s">
        <v>159</v>
      </c>
      <c r="C138" s="25"/>
      <c r="D138" s="23" t="e">
        <f>VLOOKUP($C138,DiveList!$C$3:$D$71,2,FALSE)</f>
        <v>#N/A</v>
      </c>
      <c r="E138" s="26"/>
      <c r="F138" s="24" t="e">
        <f>VLOOKUP($C138,DiveList!$C$3:$H$71,IF($E138="S",5,IF($E138="P", 4, IF($E138="T", 3,IF($E138="F",6,5)))), FALSE)</f>
        <v>#N/A</v>
      </c>
      <c r="G138" s="31"/>
      <c r="H138" s="32"/>
      <c r="I138" s="32"/>
      <c r="J138" s="33"/>
      <c r="K138" s="33"/>
      <c r="L138" s="53" t="str">
        <f t="shared" si="28"/>
        <v/>
      </c>
      <c r="M138" s="51" t="str">
        <f>IF(ISNUMBER(L138),L138*F138,"")</f>
        <v/>
      </c>
      <c r="N138" s="54" t="str">
        <f t="shared" ref="N138:N139" si="29">IF(AND(ISNUMBER(N137), ISNUMBER(M138)),N137+M138,"")</f>
        <v/>
      </c>
    </row>
    <row r="139" spans="2:14" ht="13.5" thickBot="1" x14ac:dyDescent="0.25">
      <c r="B139" s="80" t="s">
        <v>159</v>
      </c>
      <c r="C139" s="25"/>
      <c r="D139" s="23" t="e">
        <f>VLOOKUP($C139,DiveList!$C$3:$D$71,2,FALSE)</f>
        <v>#N/A</v>
      </c>
      <c r="E139" s="26"/>
      <c r="F139" s="24" t="e">
        <f>VLOOKUP($C139,DiveList!$C$3:$H$71,IF($E139="S",5,IF($E139="P", 4, IF($E139="T", 3,IF($E139="F",6,5)))), FALSE)</f>
        <v>#N/A</v>
      </c>
      <c r="G139" s="31"/>
      <c r="H139" s="32"/>
      <c r="I139" s="32"/>
      <c r="J139" s="33"/>
      <c r="K139" s="33"/>
      <c r="L139" s="53" t="str">
        <f t="shared" si="28"/>
        <v/>
      </c>
      <c r="M139" s="51" t="str">
        <f>IF(ISNUMBER(L139),L139*F139,"")</f>
        <v/>
      </c>
      <c r="N139" s="54" t="str">
        <f t="shared" si="29"/>
        <v/>
      </c>
    </row>
    <row r="140" spans="2:14" ht="14.25" thickTop="1" thickBot="1" x14ac:dyDescent="0.25">
      <c r="B140" s="56" t="s">
        <v>12</v>
      </c>
      <c r="C140" s="29"/>
      <c r="D140" s="57" t="e">
        <f>VLOOKUP($C140,DiveList!$C$3:$D$71,2,FALSE)</f>
        <v>#N/A</v>
      </c>
      <c r="E140" s="34"/>
      <c r="F140" s="58" t="e">
        <f>VLOOKUP($C140,DiveList!$C$3:$H$71,IF($E140="S",5,IF($E140="P", 4, IF($E140="T", 3,IF($E140="F",6,5)))), FALSE)</f>
        <v>#N/A</v>
      </c>
      <c r="G140" s="35"/>
      <c r="H140" s="36"/>
      <c r="I140" s="36"/>
      <c r="J140" s="36"/>
      <c r="K140" s="36"/>
      <c r="L140" s="59" t="str">
        <f t="shared" si="28"/>
        <v/>
      </c>
      <c r="M140" s="59" t="str">
        <f>IF(ISNUMBER(L140),L140*F140,"")</f>
        <v/>
      </c>
      <c r="N140" s="60" t="str">
        <f>IF(AND(ISNUMBER(N139), ISNUMBER(M140)),N139+M140,"")</f>
        <v/>
      </c>
    </row>
    <row r="141" spans="2:14" ht="14.25" thickTop="1" thickBot="1" x14ac:dyDescent="0.25">
      <c r="B141" s="61"/>
      <c r="C141" s="62"/>
      <c r="D141" s="62"/>
      <c r="E141" s="62"/>
      <c r="F141" s="63"/>
      <c r="G141" s="46"/>
      <c r="H141" s="40"/>
      <c r="I141" s="40"/>
      <c r="J141" s="40"/>
      <c r="K141" s="40"/>
      <c r="L141" s="40"/>
      <c r="M141" s="64" t="s">
        <v>30</v>
      </c>
      <c r="N141" s="74" t="str">
        <f>IF(ISNUMBER(N140),N140,N139)</f>
        <v/>
      </c>
    </row>
    <row r="142" spans="2:14" ht="13.5" thickTop="1" x14ac:dyDescent="0.2">
      <c r="B142" s="1"/>
      <c r="C142" s="5"/>
      <c r="D142" s="5"/>
      <c r="E142" s="5"/>
      <c r="F142" s="6"/>
      <c r="G142" s="2"/>
    </row>
    <row r="143" spans="2:14" ht="13.5" thickBot="1" x14ac:dyDescent="0.25"/>
    <row r="144" spans="2:14" x14ac:dyDescent="0.2">
      <c r="B144" s="42" t="s">
        <v>13</v>
      </c>
      <c r="C144" s="88"/>
      <c r="D144" s="43" t="s">
        <v>16</v>
      </c>
      <c r="E144" s="9" t="s">
        <v>110</v>
      </c>
      <c r="F144" s="44"/>
      <c r="G144" s="44"/>
      <c r="H144" s="44"/>
      <c r="I144" s="44"/>
      <c r="J144" s="44"/>
      <c r="K144" s="44"/>
      <c r="L144" s="44"/>
      <c r="M144" s="65" t="s">
        <v>128</v>
      </c>
      <c r="N144" s="90"/>
    </row>
    <row r="145" spans="2:14" ht="13.5" thickBot="1" x14ac:dyDescent="0.25">
      <c r="B145" s="71" t="s">
        <v>14</v>
      </c>
      <c r="C145" s="89"/>
      <c r="D145" s="43" t="s">
        <v>17</v>
      </c>
      <c r="E145" s="9" t="s">
        <v>127</v>
      </c>
      <c r="F145" s="44"/>
      <c r="G145" s="44"/>
      <c r="H145" s="44"/>
      <c r="I145" s="44"/>
      <c r="J145" s="44"/>
      <c r="K145" s="44"/>
      <c r="L145" s="44"/>
      <c r="M145" s="72" t="s">
        <v>129</v>
      </c>
      <c r="N145" s="91"/>
    </row>
    <row r="146" spans="2:14" x14ac:dyDescent="0.2">
      <c r="B146" s="45"/>
      <c r="C146" s="46"/>
      <c r="D146" s="46"/>
      <c r="E146" s="46"/>
      <c r="F146" s="46"/>
      <c r="G146" s="46"/>
      <c r="H146" s="40"/>
      <c r="I146" s="40"/>
      <c r="J146" s="40"/>
      <c r="K146" s="40"/>
      <c r="L146" s="40"/>
      <c r="M146" s="40"/>
      <c r="N146" s="40"/>
    </row>
    <row r="147" spans="2:14" x14ac:dyDescent="0.2">
      <c r="B147" s="47"/>
      <c r="C147" s="48" t="s">
        <v>3</v>
      </c>
      <c r="D147" s="49" t="s">
        <v>4</v>
      </c>
      <c r="E147" s="49" t="s">
        <v>5</v>
      </c>
      <c r="F147" s="49" t="s">
        <v>6</v>
      </c>
      <c r="G147" s="49">
        <v>1</v>
      </c>
      <c r="H147" s="50">
        <v>2</v>
      </c>
      <c r="I147" s="50">
        <v>3</v>
      </c>
      <c r="J147" s="50">
        <v>4</v>
      </c>
      <c r="K147" s="50">
        <v>5</v>
      </c>
      <c r="L147" s="51" t="s">
        <v>7</v>
      </c>
      <c r="M147" s="51" t="s">
        <v>8</v>
      </c>
      <c r="N147" s="51" t="s">
        <v>126</v>
      </c>
    </row>
    <row r="148" spans="2:14" x14ac:dyDescent="0.2">
      <c r="B148" s="52" t="s">
        <v>9</v>
      </c>
      <c r="C148" s="30">
        <v>101</v>
      </c>
      <c r="D148" s="27" t="s">
        <v>22</v>
      </c>
      <c r="E148" s="28"/>
      <c r="F148" s="24">
        <v>1.9</v>
      </c>
      <c r="G148" s="31"/>
      <c r="H148" s="32"/>
      <c r="I148" s="32"/>
      <c r="J148" s="32"/>
      <c r="K148" s="32"/>
      <c r="L148" s="53" t="str">
        <f>IF(COUNT(G148:K148)=0,"", IF(COUNT(G148:K148)=2,SUM(G148:K148)*1.5, IF(COUNT(G148:K148)=3,SUM(G148:K148), IF(COUNT(G148:K148)=5,SUM(G148:K148)-MIN(G148:K148)-MAX(G148:K148), ))))</f>
        <v/>
      </c>
      <c r="M148" s="51" t="str">
        <f t="shared" ref="M148:M149" si="30">IF(ISNUMBER(L148),L148*F148,"")</f>
        <v/>
      </c>
      <c r="N148" s="54" t="str">
        <f>M148</f>
        <v/>
      </c>
    </row>
    <row r="149" spans="2:14" x14ac:dyDescent="0.2">
      <c r="B149" s="55" t="s">
        <v>10</v>
      </c>
      <c r="C149" s="25"/>
      <c r="D149" s="23" t="e">
        <f>VLOOKUP($C149,DiveList!$C$3:$D$71,2,FALSE)</f>
        <v>#N/A</v>
      </c>
      <c r="E149" s="26"/>
      <c r="F149" s="24" t="e">
        <f>VLOOKUP($C149,DiveList!$C$3:$H$71,IF($E149="S",5,IF($E149="P", 4, IF($E149="T", 3,IF($E149="F",6,5)))), FALSE)</f>
        <v>#N/A</v>
      </c>
      <c r="G149" s="31"/>
      <c r="H149" s="32"/>
      <c r="I149" s="32"/>
      <c r="J149" s="33"/>
      <c r="K149" s="33"/>
      <c r="L149" s="53" t="str">
        <f t="shared" ref="L149:L154" si="31">IF(COUNT(G149:K149)=0,"", IF(COUNT(G149:K149)=2,SUM(G149:K149)*1.5, IF(COUNT(G149:K149)=3,SUM(G149:K149), IF(COUNT(G149:K149)=5,SUM(G149:K149)-MIN(G149:K149)-MAX(G149:K149), ))))</f>
        <v/>
      </c>
      <c r="M149" s="51" t="str">
        <f t="shared" si="30"/>
        <v/>
      </c>
      <c r="N149" s="54" t="str">
        <f>IF(AND(ISNUMBER(N148), ISNUMBER(M149)),N148+M149,"")</f>
        <v/>
      </c>
    </row>
    <row r="150" spans="2:14" x14ac:dyDescent="0.2">
      <c r="B150" s="55" t="s">
        <v>11</v>
      </c>
      <c r="C150" s="25"/>
      <c r="D150" s="23" t="e">
        <f>VLOOKUP($C150,DiveList!$C$3:$D$71,2,FALSE)</f>
        <v>#N/A</v>
      </c>
      <c r="E150" s="26"/>
      <c r="F150" s="24" t="e">
        <f>VLOOKUP($C150,DiveList!$C$3:$H$71,IF($E150="S",5,IF($E150="P", 4, IF($E150="T", 3,IF($E150="F",6,5)))), FALSE)</f>
        <v>#N/A</v>
      </c>
      <c r="G150" s="31"/>
      <c r="H150" s="32"/>
      <c r="I150" s="32"/>
      <c r="J150" s="33"/>
      <c r="K150" s="33"/>
      <c r="L150" s="53" t="str">
        <f t="shared" si="31"/>
        <v/>
      </c>
      <c r="M150" s="51" t="str">
        <f>IF(ISNUMBER(L150),L150*F150,"")</f>
        <v/>
      </c>
      <c r="N150" s="54" t="str">
        <f>IF(AND(ISNUMBER(N149), ISNUMBER(M150)),N149+M150,"")</f>
        <v/>
      </c>
    </row>
    <row r="151" spans="2:14" x14ac:dyDescent="0.2">
      <c r="B151" s="80" t="s">
        <v>19</v>
      </c>
      <c r="C151" s="25"/>
      <c r="D151" s="23" t="e">
        <f>VLOOKUP($C151,DiveList!$C$3:$D$71,2,FALSE)</f>
        <v>#N/A</v>
      </c>
      <c r="E151" s="26"/>
      <c r="F151" s="24" t="e">
        <f>VLOOKUP($C151,DiveList!$C$3:$H$71,IF($E151="S",5,IF($E151="P", 4, IF($E151="T", 3,IF($E151="F",6,5)))), FALSE)</f>
        <v>#N/A</v>
      </c>
      <c r="G151" s="31"/>
      <c r="H151" s="32"/>
      <c r="I151" s="32"/>
      <c r="J151" s="33"/>
      <c r="K151" s="33"/>
      <c r="L151" s="53" t="str">
        <f t="shared" si="31"/>
        <v/>
      </c>
      <c r="M151" s="51" t="str">
        <f>IF(ISNUMBER(L151),L151*F151,"")</f>
        <v/>
      </c>
      <c r="N151" s="54" t="str">
        <f>IF(AND(ISNUMBER(N150), ISNUMBER(M151)),N150+M151,"")</f>
        <v/>
      </c>
    </row>
    <row r="152" spans="2:14" x14ac:dyDescent="0.2">
      <c r="B152" s="80" t="s">
        <v>159</v>
      </c>
      <c r="C152" s="25"/>
      <c r="D152" s="23" t="e">
        <f>VLOOKUP($C152,DiveList!$C$3:$D$71,2,FALSE)</f>
        <v>#N/A</v>
      </c>
      <c r="E152" s="26"/>
      <c r="F152" s="24" t="e">
        <f>VLOOKUP($C152,DiveList!$C$3:$H$71,IF($E152="S",5,IF($E152="P", 4, IF($E152="T", 3,IF($E152="F",6,5)))), FALSE)</f>
        <v>#N/A</v>
      </c>
      <c r="G152" s="31"/>
      <c r="H152" s="32"/>
      <c r="I152" s="32"/>
      <c r="J152" s="33"/>
      <c r="K152" s="33"/>
      <c r="L152" s="53" t="str">
        <f t="shared" si="31"/>
        <v/>
      </c>
      <c r="M152" s="51" t="str">
        <f>IF(ISNUMBER(L152),L152*F152,"")</f>
        <v/>
      </c>
      <c r="N152" s="54" t="str">
        <f t="shared" ref="N152:N153" si="32">IF(AND(ISNUMBER(N151), ISNUMBER(M152)),N151+M152,"")</f>
        <v/>
      </c>
    </row>
    <row r="153" spans="2:14" ht="13.5" thickBot="1" x14ac:dyDescent="0.25">
      <c r="B153" s="80" t="s">
        <v>159</v>
      </c>
      <c r="C153" s="25"/>
      <c r="D153" s="23" t="e">
        <f>VLOOKUP($C153,DiveList!$C$3:$D$71,2,FALSE)</f>
        <v>#N/A</v>
      </c>
      <c r="E153" s="26"/>
      <c r="F153" s="24" t="e">
        <f>VLOOKUP($C153,DiveList!$C$3:$H$71,IF($E153="S",5,IF($E153="P", 4, IF($E153="T", 3,IF($E153="F",6,5)))), FALSE)</f>
        <v>#N/A</v>
      </c>
      <c r="G153" s="31"/>
      <c r="H153" s="32"/>
      <c r="I153" s="32"/>
      <c r="J153" s="33"/>
      <c r="K153" s="33"/>
      <c r="L153" s="53" t="str">
        <f t="shared" si="31"/>
        <v/>
      </c>
      <c r="M153" s="51" t="str">
        <f>IF(ISNUMBER(L153),L153*F153,"")</f>
        <v/>
      </c>
      <c r="N153" s="54" t="str">
        <f t="shared" si="32"/>
        <v/>
      </c>
    </row>
    <row r="154" spans="2:14" ht="14.25" thickTop="1" thickBot="1" x14ac:dyDescent="0.25">
      <c r="B154" s="56" t="s">
        <v>12</v>
      </c>
      <c r="C154" s="29"/>
      <c r="D154" s="57" t="e">
        <f>VLOOKUP($C154,DiveList!$C$3:$D$71,2,FALSE)</f>
        <v>#N/A</v>
      </c>
      <c r="E154" s="34"/>
      <c r="F154" s="58" t="e">
        <f>VLOOKUP($C154,DiveList!$C$3:$H$71,IF($E154="S",5,IF($E154="P", 4, IF($E154="T", 3,IF($E154="F",6,5)))), FALSE)</f>
        <v>#N/A</v>
      </c>
      <c r="G154" s="35"/>
      <c r="H154" s="36"/>
      <c r="I154" s="36"/>
      <c r="J154" s="36"/>
      <c r="K154" s="36"/>
      <c r="L154" s="59" t="str">
        <f t="shared" si="31"/>
        <v/>
      </c>
      <c r="M154" s="59" t="str">
        <f>IF(ISNUMBER(L154),L154*F154,"")</f>
        <v/>
      </c>
      <c r="N154" s="60" t="str">
        <f>IF(AND(ISNUMBER(N153), ISNUMBER(M154)),N153+M154,"")</f>
        <v/>
      </c>
    </row>
    <row r="155" spans="2:14" ht="14.25" thickTop="1" thickBot="1" x14ac:dyDescent="0.25">
      <c r="B155" s="61"/>
      <c r="C155" s="62"/>
      <c r="D155" s="62"/>
      <c r="E155" s="62"/>
      <c r="F155" s="63"/>
      <c r="G155" s="46"/>
      <c r="H155" s="40"/>
      <c r="I155" s="40"/>
      <c r="J155" s="40"/>
      <c r="K155" s="40"/>
      <c r="L155" s="40"/>
      <c r="M155" s="64" t="s">
        <v>30</v>
      </c>
      <c r="N155" s="74" t="str">
        <f>IF(ISNUMBER(N154),N154,N153)</f>
        <v/>
      </c>
    </row>
    <row r="156" spans="2:14" ht="13.5" thickTop="1" x14ac:dyDescent="0.2">
      <c r="B156" s="1"/>
      <c r="C156" s="5"/>
      <c r="D156" s="5"/>
      <c r="E156" s="5"/>
      <c r="F156" s="6"/>
      <c r="G156" s="2"/>
    </row>
  </sheetData>
  <sheetProtection sheet="1" objects="1" scenarios="1"/>
  <mergeCells count="23">
    <mergeCell ref="C32:C33"/>
    <mergeCell ref="N32:N33"/>
    <mergeCell ref="M2:N2"/>
    <mergeCell ref="C4:C5"/>
    <mergeCell ref="N4:N5"/>
    <mergeCell ref="C18:C19"/>
    <mergeCell ref="N18:N19"/>
    <mergeCell ref="C46:C47"/>
    <mergeCell ref="N46:N47"/>
    <mergeCell ref="C60:C61"/>
    <mergeCell ref="N60:N61"/>
    <mergeCell ref="C74:C75"/>
    <mergeCell ref="N74:N75"/>
    <mergeCell ref="C130:C131"/>
    <mergeCell ref="N130:N131"/>
    <mergeCell ref="C144:C145"/>
    <mergeCell ref="N144:N145"/>
    <mergeCell ref="C88:C89"/>
    <mergeCell ref="N88:N89"/>
    <mergeCell ref="C102:C103"/>
    <mergeCell ref="N102:N103"/>
    <mergeCell ref="C116:C117"/>
    <mergeCell ref="N116:N117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40B36B7-6F77-4654-9669-3066E96BDB63}">
          <x14:formula1>
            <xm:f>DiveList!$C:$C</xm:f>
          </x14:formula1>
          <xm:sqref>C14 C28 C42 C56 C70 C84 C98 C112 C126 C140 C154</xm:sqref>
        </x14:dataValidation>
        <x14:dataValidation type="list" allowBlank="1" showInputMessage="1" showErrorMessage="1" xr:uid="{097034A3-CE8B-430A-A362-ADCC9B93365F}">
          <x14:formula1>
            <xm:f>DiveList!$C$3:$C$51</xm:f>
          </x14:formula1>
          <xm:sqref>C9:C13 C23:C27 C37:C41 C51:C55 C65:C69 C79:C83 C93:C97 C107:C111 C121:C125 C135:C139 C149:C153</xm:sqref>
        </x14:dataValidation>
        <x14:dataValidation type="list" allowBlank="1" showInputMessage="1" showErrorMessage="1" xr:uid="{A59713FE-15B6-4F03-A9C1-ECFD3B84068F}">
          <x14:formula1>
            <xm:f>DiveList!$E$2:$H$2</xm:f>
          </x14:formula1>
          <xm:sqref>E8:E14 E22:E28 E36:E42 E50:E56 E64:E70 E78:E84 E92:E98 E106:E112 E120:E126 E134:E140 E148:E154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5858C-EDDA-4A0D-B35D-A6F1060FAF01}">
  <sheetPr>
    <tabColor rgb="FFFF33CC"/>
    <pageSetUpPr fitToPage="1"/>
  </sheetPr>
  <dimension ref="B1:P156"/>
  <sheetViews>
    <sheetView workbookViewId="0">
      <pane ySplit="2" topLeftCell="A3" activePane="bottomLeft" state="frozen"/>
      <selection pane="bottomLeft" activeCell="C2" sqref="C2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165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4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x14ac:dyDescent="0.2">
      <c r="B11" s="80" t="s">
        <v>19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x14ac:dyDescent="0.2">
      <c r="B12" s="80" t="s">
        <v>20</v>
      </c>
      <c r="C12" s="25"/>
      <c r="D12" s="23" t="e">
        <f>VLOOKUP($C12,DiveList!$C$3:$D$71,2,FALSE)</f>
        <v>#N/A</v>
      </c>
      <c r="E12" s="26"/>
      <c r="F12" s="24" t="e">
        <f>VLOOKUP($C12,DiveList!$C$3:$H$71,IF($E12="S",5,IF($E12="P", 4, IF($E12="T", 3,IF($E12="F",6,5)))), FALSE)</f>
        <v>#N/A</v>
      </c>
      <c r="G12" s="31"/>
      <c r="H12" s="32"/>
      <c r="I12" s="32"/>
      <c r="J12" s="33"/>
      <c r="K12" s="33"/>
      <c r="L12" s="53" t="str">
        <f t="shared" si="1"/>
        <v/>
      </c>
      <c r="M12" s="51" t="str">
        <f>IF(ISNUMBER(L12),L12*F12,"")</f>
        <v/>
      </c>
      <c r="N12" s="54" t="str">
        <f t="shared" ref="N12:N13" si="2">IF(AND(ISNUMBER(N11), ISNUMBER(M12)),N11+M12,"")</f>
        <v/>
      </c>
    </row>
    <row r="13" spans="2:16" ht="14.25" customHeight="1" thickBot="1" x14ac:dyDescent="0.25">
      <c r="B13" s="80" t="s">
        <v>159</v>
      </c>
      <c r="C13" s="25"/>
      <c r="D13" s="23" t="e">
        <f>VLOOKUP($C13,DiveList!$C$3:$D$71,2,FALSE)</f>
        <v>#N/A</v>
      </c>
      <c r="E13" s="26"/>
      <c r="F13" s="24" t="e">
        <f>VLOOKUP($C13,DiveList!$C$3:$H$71,IF($E13="S",5,IF($E13="P", 4, IF($E13="T", 3,IF($E13="F",6,5)))), FALSE)</f>
        <v>#N/A</v>
      </c>
      <c r="G13" s="31"/>
      <c r="H13" s="32"/>
      <c r="I13" s="32"/>
      <c r="J13" s="33"/>
      <c r="K13" s="33"/>
      <c r="L13" s="53" t="str">
        <f t="shared" si="1"/>
        <v/>
      </c>
      <c r="M13" s="51" t="str">
        <f>IF(ISNUMBER(L13),L13*F13,"")</f>
        <v/>
      </c>
      <c r="N13" s="54" t="str">
        <f t="shared" si="2"/>
        <v/>
      </c>
    </row>
    <row r="14" spans="2:16" ht="14.25" customHeight="1" thickTop="1" thickBot="1" x14ac:dyDescent="0.25">
      <c r="B14" s="56" t="s">
        <v>12</v>
      </c>
      <c r="C14" s="29"/>
      <c r="D14" s="57" t="e">
        <f>VLOOKUP($C14,DiveList!$C$3:$D$71,2,FALSE)</f>
        <v>#N/A</v>
      </c>
      <c r="E14" s="34"/>
      <c r="F14" s="58" t="e">
        <f>VLOOKUP($C14,DiveList!$C$3:$H$71,IF($E14="S",5,IF($E14="P", 4, IF($E14="T", 3,IF($E14="F",6,5)))), FALSE)</f>
        <v>#N/A</v>
      </c>
      <c r="G14" s="35"/>
      <c r="H14" s="36"/>
      <c r="I14" s="36"/>
      <c r="J14" s="36"/>
      <c r="K14" s="36"/>
      <c r="L14" s="59" t="str">
        <f t="shared" si="1"/>
        <v/>
      </c>
      <c r="M14" s="59" t="str">
        <f>IF(ISNUMBER(L14),L14*F14,"")</f>
        <v/>
      </c>
      <c r="N14" s="60" t="str">
        <f>IF(AND(ISNUMBER(N13), ISNUMBER(M14)),N13+M14,"")</f>
        <v/>
      </c>
    </row>
    <row r="15" spans="2:16" ht="20.25" customHeight="1" thickTop="1" thickBot="1" x14ac:dyDescent="0.25">
      <c r="B15" s="61"/>
      <c r="C15" s="62"/>
      <c r="D15" s="62"/>
      <c r="E15" s="62"/>
      <c r="F15" s="63"/>
      <c r="G15" s="46"/>
      <c r="H15" s="40"/>
      <c r="I15" s="40"/>
      <c r="J15" s="40"/>
      <c r="K15" s="40"/>
      <c r="L15" s="40"/>
      <c r="M15" s="64" t="s">
        <v>30</v>
      </c>
      <c r="N15" s="74" t="str">
        <f>IF(ISNUMBER(N14),N14,N13)</f>
        <v/>
      </c>
    </row>
    <row r="16" spans="2:16" ht="16.5" customHeight="1" thickTop="1" x14ac:dyDescent="0.2">
      <c r="B16" s="1"/>
      <c r="C16" s="5"/>
      <c r="D16" s="5"/>
      <c r="E16" s="5"/>
      <c r="F16" s="6"/>
      <c r="G16" s="2"/>
    </row>
    <row r="17" spans="2:14" ht="13.5" thickBot="1" x14ac:dyDescent="0.25"/>
    <row r="18" spans="2:14" x14ac:dyDescent="0.2">
      <c r="B18" s="42" t="s">
        <v>13</v>
      </c>
      <c r="C18" s="88"/>
      <c r="D18" s="43" t="s">
        <v>16</v>
      </c>
      <c r="E18" s="9" t="s">
        <v>110</v>
      </c>
      <c r="F18" s="44"/>
      <c r="G18" s="44"/>
      <c r="H18" s="44"/>
      <c r="I18" s="44"/>
      <c r="J18" s="44"/>
      <c r="K18" s="44"/>
      <c r="L18" s="44"/>
      <c r="M18" s="65" t="s">
        <v>128</v>
      </c>
      <c r="N18" s="90"/>
    </row>
    <row r="19" spans="2:14" ht="13.5" thickBot="1" x14ac:dyDescent="0.25">
      <c r="B19" s="71" t="s">
        <v>14</v>
      </c>
      <c r="C19" s="89"/>
      <c r="D19" s="43" t="s">
        <v>17</v>
      </c>
      <c r="E19" s="9" t="s">
        <v>127</v>
      </c>
      <c r="F19" s="44"/>
      <c r="G19" s="44"/>
      <c r="H19" s="44"/>
      <c r="I19" s="44"/>
      <c r="J19" s="44"/>
      <c r="K19" s="44"/>
      <c r="L19" s="44"/>
      <c r="M19" s="72" t="s">
        <v>129</v>
      </c>
      <c r="N19" s="91"/>
    </row>
    <row r="20" spans="2:14" x14ac:dyDescent="0.2">
      <c r="B20" s="45"/>
      <c r="C20" s="46"/>
      <c r="D20" s="46"/>
      <c r="E20" s="46"/>
      <c r="F20" s="46"/>
      <c r="G20" s="46"/>
      <c r="H20" s="40"/>
      <c r="I20" s="40"/>
      <c r="J20" s="40"/>
      <c r="K20" s="40"/>
      <c r="L20" s="40"/>
      <c r="M20" s="40"/>
      <c r="N20" s="40"/>
    </row>
    <row r="21" spans="2:14" x14ac:dyDescent="0.2">
      <c r="B21" s="47"/>
      <c r="C21" s="48" t="s">
        <v>3</v>
      </c>
      <c r="D21" s="49" t="s">
        <v>4</v>
      </c>
      <c r="E21" s="49" t="s">
        <v>5</v>
      </c>
      <c r="F21" s="49" t="s">
        <v>6</v>
      </c>
      <c r="G21" s="49">
        <v>1</v>
      </c>
      <c r="H21" s="50">
        <v>2</v>
      </c>
      <c r="I21" s="50">
        <v>3</v>
      </c>
      <c r="J21" s="50">
        <v>4</v>
      </c>
      <c r="K21" s="50">
        <v>5</v>
      </c>
      <c r="L21" s="51" t="s">
        <v>7</v>
      </c>
      <c r="M21" s="51" t="s">
        <v>8</v>
      </c>
      <c r="N21" s="51" t="s">
        <v>126</v>
      </c>
    </row>
    <row r="22" spans="2:14" x14ac:dyDescent="0.2">
      <c r="B22" s="52" t="s">
        <v>9</v>
      </c>
      <c r="C22" s="30">
        <v>101</v>
      </c>
      <c r="D22" s="27" t="s">
        <v>22</v>
      </c>
      <c r="E22" s="28"/>
      <c r="F22" s="24">
        <v>1.9</v>
      </c>
      <c r="G22" s="31"/>
      <c r="H22" s="32"/>
      <c r="I22" s="32"/>
      <c r="J22" s="32"/>
      <c r="K22" s="32"/>
      <c r="L22" s="53" t="str">
        <f>IF(COUNT(G22:K22)=0,"", IF(COUNT(G22:K22)=2,SUM(G22:K22)*1.5, IF(COUNT(G22:K22)=3,SUM(G22:K22), IF(COUNT(G22:K22)=5,SUM(G22:K22)-MIN(G22:K22)-MAX(G22:K22), ))))</f>
        <v/>
      </c>
      <c r="M22" s="51" t="str">
        <f t="shared" ref="M22:M23" si="3">IF(ISNUMBER(L22),L22*F22,"")</f>
        <v/>
      </c>
      <c r="N22" s="54" t="str">
        <f>M22</f>
        <v/>
      </c>
    </row>
    <row r="23" spans="2:14" x14ac:dyDescent="0.2">
      <c r="B23" s="55" t="s">
        <v>10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1"/>
      <c r="H23" s="32"/>
      <c r="I23" s="32"/>
      <c r="J23" s="33"/>
      <c r="K23" s="33"/>
      <c r="L23" s="53" t="str">
        <f t="shared" ref="L23:L28" si="4">IF(COUNT(G23:K23)=0,"", IF(COUNT(G23:K23)=2,SUM(G23:K23)*1.5, IF(COUNT(G23:K23)=3,SUM(G23:K23), IF(COUNT(G23:K23)=5,SUM(G23:K23)-MIN(G23:K23)-MAX(G23:K23), ))))</f>
        <v/>
      </c>
      <c r="M23" s="51" t="str">
        <f t="shared" si="3"/>
        <v/>
      </c>
      <c r="N23" s="54" t="str">
        <f>IF(AND(ISNUMBER(N22), ISNUMBER(M23)),N22+M23,"")</f>
        <v/>
      </c>
    </row>
    <row r="24" spans="2:14" x14ac:dyDescent="0.2">
      <c r="B24" s="55" t="s">
        <v>11</v>
      </c>
      <c r="C24" s="25"/>
      <c r="D24" s="23" t="e">
        <f>VLOOKUP($C24,DiveList!$C$3:$D$71,2,FALSE)</f>
        <v>#N/A</v>
      </c>
      <c r="E24" s="26"/>
      <c r="F24" s="24" t="e">
        <f>VLOOKUP($C24,DiveList!$C$3:$H$71,IF($E24="S",5,IF($E24="P", 4, IF($E24="T", 3,IF($E24="F",6,5)))), FALSE)</f>
        <v>#N/A</v>
      </c>
      <c r="G24" s="31"/>
      <c r="H24" s="32"/>
      <c r="I24" s="32"/>
      <c r="J24" s="33"/>
      <c r="K24" s="33"/>
      <c r="L24" s="53" t="str">
        <f t="shared" si="4"/>
        <v/>
      </c>
      <c r="M24" s="51" t="str">
        <f>IF(ISNUMBER(L24),L24*F24,"")</f>
        <v/>
      </c>
      <c r="N24" s="54" t="str">
        <f>IF(AND(ISNUMBER(N23), ISNUMBER(M24)),N23+M24,"")</f>
        <v/>
      </c>
    </row>
    <row r="25" spans="2:14" x14ac:dyDescent="0.2">
      <c r="B25" s="80" t="s">
        <v>19</v>
      </c>
      <c r="C25" s="25"/>
      <c r="D25" s="23" t="e">
        <f>VLOOKUP($C25,DiveList!$C$3:$D$71,2,FALSE)</f>
        <v>#N/A</v>
      </c>
      <c r="E25" s="26"/>
      <c r="F25" s="24" t="e">
        <f>VLOOKUP($C25,DiveList!$C$3:$H$71,IF($E25="S",5,IF($E25="P", 4, IF($E25="T", 3,IF($E25="F",6,5)))), FALSE)</f>
        <v>#N/A</v>
      </c>
      <c r="G25" s="31"/>
      <c r="H25" s="32"/>
      <c r="I25" s="32"/>
      <c r="J25" s="33"/>
      <c r="K25" s="33"/>
      <c r="L25" s="53" t="str">
        <f t="shared" si="4"/>
        <v/>
      </c>
      <c r="M25" s="51" t="str">
        <f>IF(ISNUMBER(L25),L25*F25,"")</f>
        <v/>
      </c>
      <c r="N25" s="54" t="str">
        <f>IF(AND(ISNUMBER(N24), ISNUMBER(M25)),N24+M25,"")</f>
        <v/>
      </c>
    </row>
    <row r="26" spans="2:14" x14ac:dyDescent="0.2">
      <c r="B26" s="80" t="s">
        <v>20</v>
      </c>
      <c r="C26" s="25"/>
      <c r="D26" s="23" t="e">
        <f>VLOOKUP($C26,DiveList!$C$3:$D$71,2,FALSE)</f>
        <v>#N/A</v>
      </c>
      <c r="E26" s="26"/>
      <c r="F26" s="24" t="e">
        <f>VLOOKUP($C26,DiveList!$C$3:$H$71,IF($E26="S",5,IF($E26="P", 4, IF($E26="T", 3,IF($E26="F",6,5)))), FALSE)</f>
        <v>#N/A</v>
      </c>
      <c r="G26" s="31"/>
      <c r="H26" s="32"/>
      <c r="I26" s="32"/>
      <c r="J26" s="33"/>
      <c r="K26" s="33"/>
      <c r="L26" s="53" t="str">
        <f t="shared" si="4"/>
        <v/>
      </c>
      <c r="M26" s="51" t="str">
        <f>IF(ISNUMBER(L26),L26*F26,"")</f>
        <v/>
      </c>
      <c r="N26" s="54" t="str">
        <f t="shared" ref="N26:N27" si="5">IF(AND(ISNUMBER(N25), ISNUMBER(M26)),N25+M26,"")</f>
        <v/>
      </c>
    </row>
    <row r="27" spans="2:14" ht="13.5" thickBot="1" x14ac:dyDescent="0.25">
      <c r="B27" s="80" t="s">
        <v>159</v>
      </c>
      <c r="C27" s="25"/>
      <c r="D27" s="23" t="e">
        <f>VLOOKUP($C27,DiveList!$C$3:$D$71,2,FALSE)</f>
        <v>#N/A</v>
      </c>
      <c r="E27" s="26"/>
      <c r="F27" s="24" t="e">
        <f>VLOOKUP($C27,DiveList!$C$3:$H$71,IF($E27="S",5,IF($E27="P", 4, IF($E27="T", 3,IF($E27="F",6,5)))), FALSE)</f>
        <v>#N/A</v>
      </c>
      <c r="G27" s="31"/>
      <c r="H27" s="32"/>
      <c r="I27" s="32"/>
      <c r="J27" s="33"/>
      <c r="K27" s="33"/>
      <c r="L27" s="53" t="str">
        <f t="shared" si="4"/>
        <v/>
      </c>
      <c r="M27" s="51" t="str">
        <f>IF(ISNUMBER(L27),L27*F27,"")</f>
        <v/>
      </c>
      <c r="N27" s="54" t="str">
        <f t="shared" si="5"/>
        <v/>
      </c>
    </row>
    <row r="28" spans="2:14" ht="14.25" thickTop="1" thickBot="1" x14ac:dyDescent="0.25">
      <c r="B28" s="56" t="s">
        <v>12</v>
      </c>
      <c r="C28" s="29"/>
      <c r="D28" s="57" t="e">
        <f>VLOOKUP($C28,DiveList!$C$3:$D$71,2,FALSE)</f>
        <v>#N/A</v>
      </c>
      <c r="E28" s="34"/>
      <c r="F28" s="58" t="e">
        <f>VLOOKUP($C28,DiveList!$C$3:$H$71,IF($E28="S",5,IF($E28="P", 4, IF($E28="T", 3,IF($E28="F",6,5)))), FALSE)</f>
        <v>#N/A</v>
      </c>
      <c r="G28" s="35"/>
      <c r="H28" s="36"/>
      <c r="I28" s="36"/>
      <c r="J28" s="36"/>
      <c r="K28" s="36"/>
      <c r="L28" s="59" t="str">
        <f t="shared" si="4"/>
        <v/>
      </c>
      <c r="M28" s="59" t="str">
        <f>IF(ISNUMBER(L28),L28*F28,"")</f>
        <v/>
      </c>
      <c r="N28" s="60" t="str">
        <f>IF(AND(ISNUMBER(N27), ISNUMBER(M28)),N27+M28,"")</f>
        <v/>
      </c>
    </row>
    <row r="29" spans="2:14" ht="14.25" thickTop="1" thickBot="1" x14ac:dyDescent="0.25">
      <c r="B29" s="61"/>
      <c r="C29" s="62"/>
      <c r="D29" s="62"/>
      <c r="E29" s="62"/>
      <c r="F29" s="63"/>
      <c r="G29" s="46"/>
      <c r="H29" s="40"/>
      <c r="I29" s="40"/>
      <c r="J29" s="40"/>
      <c r="K29" s="40"/>
      <c r="L29" s="40"/>
      <c r="M29" s="64" t="s">
        <v>30</v>
      </c>
      <c r="N29" s="74" t="str">
        <f>IF(ISNUMBER(N28),N28,N27)</f>
        <v/>
      </c>
    </row>
    <row r="30" spans="2:14" ht="13.5" thickTop="1" x14ac:dyDescent="0.2">
      <c r="B30" s="1"/>
      <c r="C30" s="5"/>
      <c r="D30" s="5"/>
      <c r="E30" s="5"/>
      <c r="F30" s="6"/>
      <c r="G30" s="2"/>
    </row>
    <row r="31" spans="2:14" ht="13.5" thickBot="1" x14ac:dyDescent="0.25"/>
    <row r="32" spans="2:14" x14ac:dyDescent="0.2">
      <c r="B32" s="42" t="s">
        <v>13</v>
      </c>
      <c r="C32" s="88"/>
      <c r="D32" s="43" t="s">
        <v>16</v>
      </c>
      <c r="E32" s="9" t="s">
        <v>110</v>
      </c>
      <c r="F32" s="44"/>
      <c r="G32" s="44"/>
      <c r="H32" s="44"/>
      <c r="I32" s="44"/>
      <c r="J32" s="44"/>
      <c r="K32" s="44"/>
      <c r="L32" s="44"/>
      <c r="M32" s="65" t="s">
        <v>128</v>
      </c>
      <c r="N32" s="90"/>
    </row>
    <row r="33" spans="2:14" ht="13.5" thickBot="1" x14ac:dyDescent="0.25">
      <c r="B33" s="71" t="s">
        <v>14</v>
      </c>
      <c r="C33" s="89"/>
      <c r="D33" s="43" t="s">
        <v>17</v>
      </c>
      <c r="E33" s="9" t="s">
        <v>127</v>
      </c>
      <c r="F33" s="44"/>
      <c r="G33" s="44"/>
      <c r="H33" s="44"/>
      <c r="I33" s="44"/>
      <c r="J33" s="44"/>
      <c r="K33" s="44"/>
      <c r="L33" s="44"/>
      <c r="M33" s="72" t="s">
        <v>129</v>
      </c>
      <c r="N33" s="91"/>
    </row>
    <row r="34" spans="2:14" x14ac:dyDescent="0.2">
      <c r="B34" s="45"/>
      <c r="C34" s="46"/>
      <c r="D34" s="46"/>
      <c r="E34" s="46"/>
      <c r="F34" s="46"/>
      <c r="G34" s="46"/>
      <c r="H34" s="40"/>
      <c r="I34" s="40"/>
      <c r="J34" s="40"/>
      <c r="K34" s="40"/>
      <c r="L34" s="40"/>
      <c r="M34" s="40"/>
      <c r="N34" s="40"/>
    </row>
    <row r="35" spans="2:14" x14ac:dyDescent="0.2">
      <c r="B35" s="47"/>
      <c r="C35" s="48" t="s">
        <v>3</v>
      </c>
      <c r="D35" s="49" t="s">
        <v>4</v>
      </c>
      <c r="E35" s="49" t="s">
        <v>5</v>
      </c>
      <c r="F35" s="49" t="s">
        <v>6</v>
      </c>
      <c r="G35" s="49">
        <v>1</v>
      </c>
      <c r="H35" s="50">
        <v>2</v>
      </c>
      <c r="I35" s="50">
        <v>3</v>
      </c>
      <c r="J35" s="50">
        <v>4</v>
      </c>
      <c r="K35" s="50">
        <v>5</v>
      </c>
      <c r="L35" s="51" t="s">
        <v>7</v>
      </c>
      <c r="M35" s="51" t="s">
        <v>8</v>
      </c>
      <c r="N35" s="51" t="s">
        <v>126</v>
      </c>
    </row>
    <row r="36" spans="2:14" x14ac:dyDescent="0.2">
      <c r="B36" s="52" t="s">
        <v>9</v>
      </c>
      <c r="C36" s="30">
        <v>101</v>
      </c>
      <c r="D36" s="27" t="s">
        <v>22</v>
      </c>
      <c r="E36" s="28"/>
      <c r="F36" s="24">
        <v>1.9</v>
      </c>
      <c r="G36" s="31"/>
      <c r="H36" s="32"/>
      <c r="I36" s="32"/>
      <c r="J36" s="32"/>
      <c r="K36" s="32"/>
      <c r="L36" s="53" t="str">
        <f>IF(COUNT(G36:K36)=0,"", IF(COUNT(G36:K36)=2,SUM(G36:K36)*1.5, IF(COUNT(G36:K36)=3,SUM(G36:K36), IF(COUNT(G36:K36)=5,SUM(G36:K36)-MIN(G36:K36)-MAX(G36:K36), ))))</f>
        <v/>
      </c>
      <c r="M36" s="51" t="str">
        <f t="shared" ref="M36:M37" si="6">IF(ISNUMBER(L36),L36*F36,"")</f>
        <v/>
      </c>
      <c r="N36" s="54" t="str">
        <f>M36</f>
        <v/>
      </c>
    </row>
    <row r="37" spans="2:14" x14ac:dyDescent="0.2">
      <c r="B37" s="55" t="s">
        <v>10</v>
      </c>
      <c r="C37" s="25"/>
      <c r="D37" s="23" t="e">
        <f>VLOOKUP($C37,DiveList!$C$3:$D$71,2,FALSE)</f>
        <v>#N/A</v>
      </c>
      <c r="E37" s="26"/>
      <c r="F37" s="24" t="e">
        <f>VLOOKUP($C37,DiveList!$C$3:$H$71,IF($E37="S",5,IF($E37="P", 4, IF($E37="T", 3,IF($E37="F",6,5)))), FALSE)</f>
        <v>#N/A</v>
      </c>
      <c r="G37" s="31"/>
      <c r="H37" s="32"/>
      <c r="I37" s="32"/>
      <c r="J37" s="33"/>
      <c r="K37" s="33"/>
      <c r="L37" s="53" t="str">
        <f t="shared" ref="L37:L42" si="7">IF(COUNT(G37:K37)=0,"", IF(COUNT(G37:K37)=2,SUM(G37:K37)*1.5, IF(COUNT(G37:K37)=3,SUM(G37:K37), IF(COUNT(G37:K37)=5,SUM(G37:K37)-MIN(G37:K37)-MAX(G37:K37), ))))</f>
        <v/>
      </c>
      <c r="M37" s="51" t="str">
        <f t="shared" si="6"/>
        <v/>
      </c>
      <c r="N37" s="54" t="str">
        <f>IF(AND(ISNUMBER(N36), ISNUMBER(M37)),N36+M37,"")</f>
        <v/>
      </c>
    </row>
    <row r="38" spans="2:14" x14ac:dyDescent="0.2">
      <c r="B38" s="55" t="s">
        <v>11</v>
      </c>
      <c r="C38" s="25"/>
      <c r="D38" s="23" t="e">
        <f>VLOOKUP($C38,DiveList!$C$3:$D$71,2,FALSE)</f>
        <v>#N/A</v>
      </c>
      <c r="E38" s="26"/>
      <c r="F38" s="24" t="e">
        <f>VLOOKUP($C38,DiveList!$C$3:$H$71,IF($E38="S",5,IF($E38="P", 4, IF($E38="T", 3,IF($E38="F",6,5)))), FALSE)</f>
        <v>#N/A</v>
      </c>
      <c r="G38" s="31"/>
      <c r="H38" s="32"/>
      <c r="I38" s="32"/>
      <c r="J38" s="33"/>
      <c r="K38" s="33"/>
      <c r="L38" s="53" t="str">
        <f t="shared" si="7"/>
        <v/>
      </c>
      <c r="M38" s="51" t="str">
        <f>IF(ISNUMBER(L38),L38*F38,"")</f>
        <v/>
      </c>
      <c r="N38" s="54" t="str">
        <f>IF(AND(ISNUMBER(N37), ISNUMBER(M38)),N37+M38,"")</f>
        <v/>
      </c>
    </row>
    <row r="39" spans="2:14" x14ac:dyDescent="0.2">
      <c r="B39" s="80" t="s">
        <v>19</v>
      </c>
      <c r="C39" s="25"/>
      <c r="D39" s="23" t="e">
        <f>VLOOKUP($C39,DiveList!$C$3:$D$71,2,FALSE)</f>
        <v>#N/A</v>
      </c>
      <c r="E39" s="26"/>
      <c r="F39" s="24" t="e">
        <f>VLOOKUP($C39,DiveList!$C$3:$H$71,IF($E39="S",5,IF($E39="P", 4, IF($E39="T", 3,IF($E39="F",6,5)))), FALSE)</f>
        <v>#N/A</v>
      </c>
      <c r="G39" s="31"/>
      <c r="H39" s="32"/>
      <c r="I39" s="32"/>
      <c r="J39" s="33"/>
      <c r="K39" s="33"/>
      <c r="L39" s="53" t="str">
        <f t="shared" si="7"/>
        <v/>
      </c>
      <c r="M39" s="51" t="str">
        <f>IF(ISNUMBER(L39),L39*F39,"")</f>
        <v/>
      </c>
      <c r="N39" s="54" t="str">
        <f>IF(AND(ISNUMBER(N38), ISNUMBER(M39)),N38+M39,"")</f>
        <v/>
      </c>
    </row>
    <row r="40" spans="2:14" x14ac:dyDescent="0.2">
      <c r="B40" s="80" t="s">
        <v>20</v>
      </c>
      <c r="C40" s="25"/>
      <c r="D40" s="23" t="e">
        <f>VLOOKUP($C40,DiveList!$C$3:$D$71,2,FALSE)</f>
        <v>#N/A</v>
      </c>
      <c r="E40" s="26"/>
      <c r="F40" s="24" t="e">
        <f>VLOOKUP($C40,DiveList!$C$3:$H$71,IF($E40="S",5,IF($E40="P", 4, IF($E40="T", 3,IF($E40="F",6,5)))), FALSE)</f>
        <v>#N/A</v>
      </c>
      <c r="G40" s="31"/>
      <c r="H40" s="32"/>
      <c r="I40" s="32"/>
      <c r="J40" s="33"/>
      <c r="K40" s="33"/>
      <c r="L40" s="53" t="str">
        <f t="shared" si="7"/>
        <v/>
      </c>
      <c r="M40" s="51" t="str">
        <f>IF(ISNUMBER(L40),L40*F40,"")</f>
        <v/>
      </c>
      <c r="N40" s="54" t="str">
        <f t="shared" ref="N40:N41" si="8">IF(AND(ISNUMBER(N39), ISNUMBER(M40)),N39+M40,"")</f>
        <v/>
      </c>
    </row>
    <row r="41" spans="2:14" ht="13.5" thickBot="1" x14ac:dyDescent="0.25">
      <c r="B41" s="80" t="s">
        <v>159</v>
      </c>
      <c r="C41" s="25"/>
      <c r="D41" s="23" t="e">
        <f>VLOOKUP($C41,DiveList!$C$3:$D$71,2,FALSE)</f>
        <v>#N/A</v>
      </c>
      <c r="E41" s="26"/>
      <c r="F41" s="24" t="e">
        <f>VLOOKUP($C41,DiveList!$C$3:$H$71,IF($E41="S",5,IF($E41="P", 4, IF($E41="T", 3,IF($E41="F",6,5)))), FALSE)</f>
        <v>#N/A</v>
      </c>
      <c r="G41" s="31"/>
      <c r="H41" s="32"/>
      <c r="I41" s="32"/>
      <c r="J41" s="33"/>
      <c r="K41" s="33"/>
      <c r="L41" s="53" t="str">
        <f t="shared" si="7"/>
        <v/>
      </c>
      <c r="M41" s="51" t="str">
        <f>IF(ISNUMBER(L41),L41*F41,"")</f>
        <v/>
      </c>
      <c r="N41" s="54" t="str">
        <f t="shared" si="8"/>
        <v/>
      </c>
    </row>
    <row r="42" spans="2:14" ht="14.25" thickTop="1" thickBot="1" x14ac:dyDescent="0.25">
      <c r="B42" s="56" t="s">
        <v>12</v>
      </c>
      <c r="C42" s="29"/>
      <c r="D42" s="57" t="e">
        <f>VLOOKUP($C42,DiveList!$C$3:$D$71,2,FALSE)</f>
        <v>#N/A</v>
      </c>
      <c r="E42" s="34"/>
      <c r="F42" s="58" t="e">
        <f>VLOOKUP($C42,DiveList!$C$3:$H$71,IF($E42="S",5,IF($E42="P", 4, IF($E42="T", 3,IF($E42="F",6,5)))), FALSE)</f>
        <v>#N/A</v>
      </c>
      <c r="G42" s="35"/>
      <c r="H42" s="36"/>
      <c r="I42" s="36"/>
      <c r="J42" s="36"/>
      <c r="K42" s="36"/>
      <c r="L42" s="59" t="str">
        <f t="shared" si="7"/>
        <v/>
      </c>
      <c r="M42" s="59" t="str">
        <f>IF(ISNUMBER(L42),L42*F42,"")</f>
        <v/>
      </c>
      <c r="N42" s="60" t="str">
        <f>IF(AND(ISNUMBER(N41), ISNUMBER(M42)),N41+M42,"")</f>
        <v/>
      </c>
    </row>
    <row r="43" spans="2:14" ht="14.25" thickTop="1" thickBot="1" x14ac:dyDescent="0.25">
      <c r="B43" s="61"/>
      <c r="C43" s="62"/>
      <c r="D43" s="62"/>
      <c r="E43" s="62"/>
      <c r="F43" s="63"/>
      <c r="G43" s="46"/>
      <c r="H43" s="40"/>
      <c r="I43" s="40"/>
      <c r="J43" s="40"/>
      <c r="K43" s="40"/>
      <c r="L43" s="40"/>
      <c r="M43" s="64" t="s">
        <v>30</v>
      </c>
      <c r="N43" s="74" t="str">
        <f>IF(ISNUMBER(N42),N42,N41)</f>
        <v/>
      </c>
    </row>
    <row r="44" spans="2:14" ht="13.5" thickTop="1" x14ac:dyDescent="0.2">
      <c r="B44" s="1"/>
      <c r="C44" s="5"/>
      <c r="D44" s="5"/>
      <c r="E44" s="5"/>
      <c r="F44" s="6"/>
      <c r="G44" s="2"/>
    </row>
    <row r="45" spans="2:14" ht="13.5" thickBot="1" x14ac:dyDescent="0.25"/>
    <row r="46" spans="2:14" x14ac:dyDescent="0.2">
      <c r="B46" s="42" t="s">
        <v>13</v>
      </c>
      <c r="C46" s="88"/>
      <c r="D46" s="43" t="s">
        <v>16</v>
      </c>
      <c r="E46" s="9" t="s">
        <v>110</v>
      </c>
      <c r="F46" s="44"/>
      <c r="G46" s="44"/>
      <c r="H46" s="44"/>
      <c r="I46" s="44"/>
      <c r="J46" s="44"/>
      <c r="K46" s="44"/>
      <c r="L46" s="44"/>
      <c r="M46" s="65" t="s">
        <v>128</v>
      </c>
      <c r="N46" s="90"/>
    </row>
    <row r="47" spans="2:14" ht="13.5" thickBot="1" x14ac:dyDescent="0.25">
      <c r="B47" s="71" t="s">
        <v>14</v>
      </c>
      <c r="C47" s="89"/>
      <c r="D47" s="43" t="s">
        <v>17</v>
      </c>
      <c r="E47" s="9" t="s">
        <v>127</v>
      </c>
      <c r="F47" s="44"/>
      <c r="G47" s="44"/>
      <c r="H47" s="44"/>
      <c r="I47" s="44"/>
      <c r="J47" s="44"/>
      <c r="K47" s="44"/>
      <c r="L47" s="44"/>
      <c r="M47" s="72" t="s">
        <v>129</v>
      </c>
      <c r="N47" s="91"/>
    </row>
    <row r="48" spans="2:14" x14ac:dyDescent="0.2">
      <c r="B48" s="45"/>
      <c r="C48" s="46"/>
      <c r="D48" s="46"/>
      <c r="E48" s="46"/>
      <c r="F48" s="46"/>
      <c r="G48" s="46"/>
      <c r="H48" s="40"/>
      <c r="I48" s="40"/>
      <c r="J48" s="40"/>
      <c r="K48" s="40"/>
      <c r="L48" s="40"/>
      <c r="M48" s="40"/>
      <c r="N48" s="40"/>
    </row>
    <row r="49" spans="2:14" x14ac:dyDescent="0.2">
      <c r="B49" s="47"/>
      <c r="C49" s="48" t="s">
        <v>3</v>
      </c>
      <c r="D49" s="49" t="s">
        <v>4</v>
      </c>
      <c r="E49" s="49" t="s">
        <v>5</v>
      </c>
      <c r="F49" s="49" t="s">
        <v>6</v>
      </c>
      <c r="G49" s="49">
        <v>1</v>
      </c>
      <c r="H49" s="50">
        <v>2</v>
      </c>
      <c r="I49" s="50">
        <v>3</v>
      </c>
      <c r="J49" s="50">
        <v>4</v>
      </c>
      <c r="K49" s="50">
        <v>5</v>
      </c>
      <c r="L49" s="51" t="s">
        <v>7</v>
      </c>
      <c r="M49" s="51" t="s">
        <v>8</v>
      </c>
      <c r="N49" s="51" t="s">
        <v>126</v>
      </c>
    </row>
    <row r="50" spans="2:14" x14ac:dyDescent="0.2">
      <c r="B50" s="52" t="s">
        <v>9</v>
      </c>
      <c r="C50" s="30">
        <v>101</v>
      </c>
      <c r="D50" s="27" t="s">
        <v>22</v>
      </c>
      <c r="E50" s="28"/>
      <c r="F50" s="24">
        <v>1.9</v>
      </c>
      <c r="G50" s="31"/>
      <c r="H50" s="32"/>
      <c r="I50" s="32"/>
      <c r="J50" s="32"/>
      <c r="K50" s="32"/>
      <c r="L50" s="53" t="str">
        <f>IF(COUNT(G50:K50)=0,"", IF(COUNT(G50:K50)=2,SUM(G50:K50)*1.5, IF(COUNT(G50:K50)=3,SUM(G50:K50), IF(COUNT(G50:K50)=5,SUM(G50:K50)-MIN(G50:K50)-MAX(G50:K50), ))))</f>
        <v/>
      </c>
      <c r="M50" s="51" t="str">
        <f t="shared" ref="M50:M51" si="9">IF(ISNUMBER(L50),L50*F50,"")</f>
        <v/>
      </c>
      <c r="N50" s="54" t="str">
        <f>M50</f>
        <v/>
      </c>
    </row>
    <row r="51" spans="2:14" x14ac:dyDescent="0.2">
      <c r="B51" s="55" t="s">
        <v>10</v>
      </c>
      <c r="C51" s="25"/>
      <c r="D51" s="23" t="e">
        <f>VLOOKUP($C51,DiveList!$C$3:$D$71,2,FALSE)</f>
        <v>#N/A</v>
      </c>
      <c r="E51" s="26"/>
      <c r="F51" s="24" t="e">
        <f>VLOOKUP($C51,DiveList!$C$3:$H$71,IF($E51="S",5,IF($E51="P", 4, IF($E51="T", 3,IF($E51="F",6,5)))), FALSE)</f>
        <v>#N/A</v>
      </c>
      <c r="G51" s="31"/>
      <c r="H51" s="32"/>
      <c r="I51" s="32"/>
      <c r="J51" s="33"/>
      <c r="K51" s="33"/>
      <c r="L51" s="53" t="str">
        <f t="shared" ref="L51:L56" si="10">IF(COUNT(G51:K51)=0,"", IF(COUNT(G51:K51)=2,SUM(G51:K51)*1.5, IF(COUNT(G51:K51)=3,SUM(G51:K51), IF(COUNT(G51:K51)=5,SUM(G51:K51)-MIN(G51:K51)-MAX(G51:K51), ))))</f>
        <v/>
      </c>
      <c r="M51" s="51" t="str">
        <f t="shared" si="9"/>
        <v/>
      </c>
      <c r="N51" s="54" t="str">
        <f>IF(AND(ISNUMBER(N50), ISNUMBER(M51)),N50+M51,"")</f>
        <v/>
      </c>
    </row>
    <row r="52" spans="2:14" x14ac:dyDescent="0.2">
      <c r="B52" s="55" t="s">
        <v>11</v>
      </c>
      <c r="C52" s="25"/>
      <c r="D52" s="23" t="e">
        <f>VLOOKUP($C52,DiveList!$C$3:$D$71,2,FALSE)</f>
        <v>#N/A</v>
      </c>
      <c r="E52" s="26"/>
      <c r="F52" s="24" t="e">
        <f>VLOOKUP($C52,DiveList!$C$3:$H$71,IF($E52="S",5,IF($E52="P", 4, IF($E52="T", 3,IF($E52="F",6,5)))), FALSE)</f>
        <v>#N/A</v>
      </c>
      <c r="G52" s="31"/>
      <c r="H52" s="32"/>
      <c r="I52" s="32"/>
      <c r="J52" s="33"/>
      <c r="K52" s="33"/>
      <c r="L52" s="53" t="str">
        <f t="shared" si="10"/>
        <v/>
      </c>
      <c r="M52" s="51" t="str">
        <f>IF(ISNUMBER(L52),L52*F52,"")</f>
        <v/>
      </c>
      <c r="N52" s="54" t="str">
        <f>IF(AND(ISNUMBER(N51), ISNUMBER(M52)),N51+M52,"")</f>
        <v/>
      </c>
    </row>
    <row r="53" spans="2:14" x14ac:dyDescent="0.2">
      <c r="B53" s="80" t="s">
        <v>19</v>
      </c>
      <c r="C53" s="25"/>
      <c r="D53" s="23" t="e">
        <f>VLOOKUP($C53,DiveList!$C$3:$D$71,2,FALSE)</f>
        <v>#N/A</v>
      </c>
      <c r="E53" s="26"/>
      <c r="F53" s="24" t="e">
        <f>VLOOKUP($C53,DiveList!$C$3:$H$71,IF($E53="S",5,IF($E53="P", 4, IF($E53="T", 3,IF($E53="F",6,5)))), FALSE)</f>
        <v>#N/A</v>
      </c>
      <c r="G53" s="31"/>
      <c r="H53" s="32"/>
      <c r="I53" s="32"/>
      <c r="J53" s="33"/>
      <c r="K53" s="33"/>
      <c r="L53" s="53" t="str">
        <f t="shared" si="10"/>
        <v/>
      </c>
      <c r="M53" s="51" t="str">
        <f>IF(ISNUMBER(L53),L53*F53,"")</f>
        <v/>
      </c>
      <c r="N53" s="54" t="str">
        <f>IF(AND(ISNUMBER(N52), ISNUMBER(M53)),N52+M53,"")</f>
        <v/>
      </c>
    </row>
    <row r="54" spans="2:14" x14ac:dyDescent="0.2">
      <c r="B54" s="80" t="s">
        <v>20</v>
      </c>
      <c r="C54" s="25"/>
      <c r="D54" s="23" t="e">
        <f>VLOOKUP($C54,DiveList!$C$3:$D$71,2,FALSE)</f>
        <v>#N/A</v>
      </c>
      <c r="E54" s="26"/>
      <c r="F54" s="24" t="e">
        <f>VLOOKUP($C54,DiveList!$C$3:$H$71,IF($E54="S",5,IF($E54="P", 4, IF($E54="T", 3,IF($E54="F",6,5)))), FALSE)</f>
        <v>#N/A</v>
      </c>
      <c r="G54" s="31"/>
      <c r="H54" s="32"/>
      <c r="I54" s="32"/>
      <c r="J54" s="33"/>
      <c r="K54" s="33"/>
      <c r="L54" s="53" t="str">
        <f t="shared" si="10"/>
        <v/>
      </c>
      <c r="M54" s="51" t="str">
        <f>IF(ISNUMBER(L54),L54*F54,"")</f>
        <v/>
      </c>
      <c r="N54" s="54" t="str">
        <f t="shared" ref="N54:N55" si="11">IF(AND(ISNUMBER(N53), ISNUMBER(M54)),N53+M54,"")</f>
        <v/>
      </c>
    </row>
    <row r="55" spans="2:14" ht="13.5" thickBot="1" x14ac:dyDescent="0.25">
      <c r="B55" s="80" t="s">
        <v>159</v>
      </c>
      <c r="C55" s="25"/>
      <c r="D55" s="23" t="e">
        <f>VLOOKUP($C55,DiveList!$C$3:$D$71,2,FALSE)</f>
        <v>#N/A</v>
      </c>
      <c r="E55" s="26"/>
      <c r="F55" s="24" t="e">
        <f>VLOOKUP($C55,DiveList!$C$3:$H$71,IF($E55="S",5,IF($E55="P", 4, IF($E55="T", 3,IF($E55="F",6,5)))), FALSE)</f>
        <v>#N/A</v>
      </c>
      <c r="G55" s="31"/>
      <c r="H55" s="32"/>
      <c r="I55" s="32"/>
      <c r="J55" s="33"/>
      <c r="K55" s="33"/>
      <c r="L55" s="53" t="str">
        <f t="shared" si="10"/>
        <v/>
      </c>
      <c r="M55" s="51" t="str">
        <f>IF(ISNUMBER(L55),L55*F55,"")</f>
        <v/>
      </c>
      <c r="N55" s="54" t="str">
        <f t="shared" si="11"/>
        <v/>
      </c>
    </row>
    <row r="56" spans="2:14" ht="14.25" thickTop="1" thickBot="1" x14ac:dyDescent="0.25">
      <c r="B56" s="56" t="s">
        <v>12</v>
      </c>
      <c r="C56" s="29"/>
      <c r="D56" s="57" t="e">
        <f>VLOOKUP($C56,DiveList!$C$3:$D$71,2,FALSE)</f>
        <v>#N/A</v>
      </c>
      <c r="E56" s="34"/>
      <c r="F56" s="58" t="e">
        <f>VLOOKUP($C56,DiveList!$C$3:$H$71,IF($E56="S",5,IF($E56="P", 4, IF($E56="T", 3,IF($E56="F",6,5)))), FALSE)</f>
        <v>#N/A</v>
      </c>
      <c r="G56" s="35"/>
      <c r="H56" s="36"/>
      <c r="I56" s="36"/>
      <c r="J56" s="36"/>
      <c r="K56" s="36"/>
      <c r="L56" s="59" t="str">
        <f t="shared" si="10"/>
        <v/>
      </c>
      <c r="M56" s="59" t="str">
        <f>IF(ISNUMBER(L56),L56*F56,"")</f>
        <v/>
      </c>
      <c r="N56" s="60" t="str">
        <f>IF(AND(ISNUMBER(N55), ISNUMBER(M56)),N55+M56,"")</f>
        <v/>
      </c>
    </row>
    <row r="57" spans="2:14" ht="14.25" thickTop="1" thickBot="1" x14ac:dyDescent="0.25">
      <c r="B57" s="61"/>
      <c r="C57" s="62"/>
      <c r="D57" s="62"/>
      <c r="E57" s="62"/>
      <c r="F57" s="63"/>
      <c r="G57" s="46"/>
      <c r="H57" s="40"/>
      <c r="I57" s="40"/>
      <c r="J57" s="40"/>
      <c r="K57" s="40"/>
      <c r="L57" s="40"/>
      <c r="M57" s="64" t="s">
        <v>30</v>
      </c>
      <c r="N57" s="74" t="str">
        <f>IF(ISNUMBER(N56),N56,N55)</f>
        <v/>
      </c>
    </row>
    <row r="58" spans="2:14" ht="13.5" thickTop="1" x14ac:dyDescent="0.2">
      <c r="B58" s="1"/>
      <c r="C58" s="5"/>
      <c r="D58" s="5"/>
      <c r="E58" s="5"/>
      <c r="F58" s="6"/>
      <c r="G58" s="2"/>
    </row>
    <row r="59" spans="2:14" ht="13.5" thickBot="1" x14ac:dyDescent="0.25"/>
    <row r="60" spans="2:14" x14ac:dyDescent="0.2">
      <c r="B60" s="42" t="s">
        <v>13</v>
      </c>
      <c r="C60" s="88"/>
      <c r="D60" s="43" t="s">
        <v>16</v>
      </c>
      <c r="E60" s="9" t="s">
        <v>110</v>
      </c>
      <c r="F60" s="44"/>
      <c r="G60" s="44"/>
      <c r="H60" s="44"/>
      <c r="I60" s="44"/>
      <c r="J60" s="44"/>
      <c r="K60" s="44"/>
      <c r="L60" s="44"/>
      <c r="M60" s="65" t="s">
        <v>128</v>
      </c>
      <c r="N60" s="90"/>
    </row>
    <row r="61" spans="2:14" ht="13.5" thickBot="1" x14ac:dyDescent="0.25">
      <c r="B61" s="71" t="s">
        <v>14</v>
      </c>
      <c r="C61" s="89"/>
      <c r="D61" s="43" t="s">
        <v>17</v>
      </c>
      <c r="E61" s="9" t="s">
        <v>127</v>
      </c>
      <c r="F61" s="44"/>
      <c r="G61" s="44"/>
      <c r="H61" s="44"/>
      <c r="I61" s="44"/>
      <c r="J61" s="44"/>
      <c r="K61" s="44"/>
      <c r="L61" s="44"/>
      <c r="M61" s="72" t="s">
        <v>129</v>
      </c>
      <c r="N61" s="91"/>
    </row>
    <row r="62" spans="2:14" x14ac:dyDescent="0.2">
      <c r="B62" s="45"/>
      <c r="C62" s="46"/>
      <c r="D62" s="46"/>
      <c r="E62" s="46"/>
      <c r="F62" s="46"/>
      <c r="G62" s="46"/>
      <c r="H62" s="40"/>
      <c r="I62" s="40"/>
      <c r="J62" s="40"/>
      <c r="K62" s="40"/>
      <c r="L62" s="40"/>
      <c r="M62" s="40"/>
      <c r="N62" s="40"/>
    </row>
    <row r="63" spans="2:14" x14ac:dyDescent="0.2">
      <c r="B63" s="47"/>
      <c r="C63" s="48" t="s">
        <v>3</v>
      </c>
      <c r="D63" s="49" t="s">
        <v>4</v>
      </c>
      <c r="E63" s="49" t="s">
        <v>5</v>
      </c>
      <c r="F63" s="49" t="s">
        <v>6</v>
      </c>
      <c r="G63" s="49">
        <v>1</v>
      </c>
      <c r="H63" s="50">
        <v>2</v>
      </c>
      <c r="I63" s="50">
        <v>3</v>
      </c>
      <c r="J63" s="50">
        <v>4</v>
      </c>
      <c r="K63" s="50">
        <v>5</v>
      </c>
      <c r="L63" s="51" t="s">
        <v>7</v>
      </c>
      <c r="M63" s="51" t="s">
        <v>8</v>
      </c>
      <c r="N63" s="51" t="s">
        <v>126</v>
      </c>
    </row>
    <row r="64" spans="2:14" x14ac:dyDescent="0.2">
      <c r="B64" s="52" t="s">
        <v>9</v>
      </c>
      <c r="C64" s="30">
        <v>101</v>
      </c>
      <c r="D64" s="27" t="s">
        <v>22</v>
      </c>
      <c r="E64" s="28"/>
      <c r="F64" s="24">
        <v>1.9</v>
      </c>
      <c r="G64" s="31"/>
      <c r="H64" s="32"/>
      <c r="I64" s="32"/>
      <c r="J64" s="32"/>
      <c r="K64" s="32"/>
      <c r="L64" s="53" t="str">
        <f>IF(COUNT(G64:K64)=0,"", IF(COUNT(G64:K64)=2,SUM(G64:K64)*1.5, IF(COUNT(G64:K64)=3,SUM(G64:K64), IF(COUNT(G64:K64)=5,SUM(G64:K64)-MIN(G64:K64)-MAX(G64:K64), ))))</f>
        <v/>
      </c>
      <c r="M64" s="51" t="str">
        <f t="shared" ref="M64:M65" si="12">IF(ISNUMBER(L64),L64*F64,"")</f>
        <v/>
      </c>
      <c r="N64" s="54" t="str">
        <f>M64</f>
        <v/>
      </c>
    </row>
    <row r="65" spans="2:14" x14ac:dyDescent="0.2">
      <c r="B65" s="55" t="s">
        <v>10</v>
      </c>
      <c r="C65" s="25"/>
      <c r="D65" s="23" t="e">
        <f>VLOOKUP($C65,DiveList!$C$3:$D$71,2,FALSE)</f>
        <v>#N/A</v>
      </c>
      <c r="E65" s="26"/>
      <c r="F65" s="24" t="e">
        <f>VLOOKUP($C65,DiveList!$C$3:$H$71,IF($E65="S",5,IF($E65="P", 4, IF($E65="T", 3,IF($E65="F",6,5)))), FALSE)</f>
        <v>#N/A</v>
      </c>
      <c r="G65" s="31"/>
      <c r="H65" s="32"/>
      <c r="I65" s="32"/>
      <c r="J65" s="33"/>
      <c r="K65" s="33"/>
      <c r="L65" s="53" t="str">
        <f t="shared" ref="L65:L70" si="13">IF(COUNT(G65:K65)=0,"", IF(COUNT(G65:K65)=2,SUM(G65:K65)*1.5, IF(COUNT(G65:K65)=3,SUM(G65:K65), IF(COUNT(G65:K65)=5,SUM(G65:K65)-MIN(G65:K65)-MAX(G65:K65), ))))</f>
        <v/>
      </c>
      <c r="M65" s="51" t="str">
        <f t="shared" si="12"/>
        <v/>
      </c>
      <c r="N65" s="54" t="str">
        <f>IF(AND(ISNUMBER(N64), ISNUMBER(M65)),N64+M65,"")</f>
        <v/>
      </c>
    </row>
    <row r="66" spans="2:14" x14ac:dyDescent="0.2">
      <c r="B66" s="55" t="s">
        <v>11</v>
      </c>
      <c r="C66" s="25"/>
      <c r="D66" s="23" t="e">
        <f>VLOOKUP($C66,DiveList!$C$3:$D$71,2,FALSE)</f>
        <v>#N/A</v>
      </c>
      <c r="E66" s="26"/>
      <c r="F66" s="24" t="e">
        <f>VLOOKUP($C66,DiveList!$C$3:$H$71,IF($E66="S",5,IF($E66="P", 4, IF($E66="T", 3,IF($E66="F",6,5)))), FALSE)</f>
        <v>#N/A</v>
      </c>
      <c r="G66" s="31"/>
      <c r="H66" s="32"/>
      <c r="I66" s="32"/>
      <c r="J66" s="33"/>
      <c r="K66" s="33"/>
      <c r="L66" s="53" t="str">
        <f t="shared" si="13"/>
        <v/>
      </c>
      <c r="M66" s="51" t="str">
        <f>IF(ISNUMBER(L66),L66*F66,"")</f>
        <v/>
      </c>
      <c r="N66" s="54" t="str">
        <f>IF(AND(ISNUMBER(N65), ISNUMBER(M66)),N65+M66,"")</f>
        <v/>
      </c>
    </row>
    <row r="67" spans="2:14" x14ac:dyDescent="0.2">
      <c r="B67" s="80" t="s">
        <v>19</v>
      </c>
      <c r="C67" s="25"/>
      <c r="D67" s="23" t="e">
        <f>VLOOKUP($C67,DiveList!$C$3:$D$71,2,FALSE)</f>
        <v>#N/A</v>
      </c>
      <c r="E67" s="26"/>
      <c r="F67" s="24" t="e">
        <f>VLOOKUP($C67,DiveList!$C$3:$H$71,IF($E67="S",5,IF($E67="P", 4, IF($E67="T", 3,IF($E67="F",6,5)))), FALSE)</f>
        <v>#N/A</v>
      </c>
      <c r="G67" s="31"/>
      <c r="H67" s="32"/>
      <c r="I67" s="32"/>
      <c r="J67" s="33"/>
      <c r="K67" s="33"/>
      <c r="L67" s="53" t="str">
        <f t="shared" si="13"/>
        <v/>
      </c>
      <c r="M67" s="51" t="str">
        <f>IF(ISNUMBER(L67),L67*F67,"")</f>
        <v/>
      </c>
      <c r="N67" s="54" t="str">
        <f>IF(AND(ISNUMBER(N66), ISNUMBER(M67)),N66+M67,"")</f>
        <v/>
      </c>
    </row>
    <row r="68" spans="2:14" x14ac:dyDescent="0.2">
      <c r="B68" s="80" t="s">
        <v>20</v>
      </c>
      <c r="C68" s="25"/>
      <c r="D68" s="23" t="e">
        <f>VLOOKUP($C68,DiveList!$C$3:$D$71,2,FALSE)</f>
        <v>#N/A</v>
      </c>
      <c r="E68" s="26"/>
      <c r="F68" s="24" t="e">
        <f>VLOOKUP($C68,DiveList!$C$3:$H$71,IF($E68="S",5,IF($E68="P", 4, IF($E68="T", 3,IF($E68="F",6,5)))), FALSE)</f>
        <v>#N/A</v>
      </c>
      <c r="G68" s="31"/>
      <c r="H68" s="32"/>
      <c r="I68" s="32"/>
      <c r="J68" s="33"/>
      <c r="K68" s="33"/>
      <c r="L68" s="53" t="str">
        <f t="shared" si="13"/>
        <v/>
      </c>
      <c r="M68" s="51" t="str">
        <f>IF(ISNUMBER(L68),L68*F68,"")</f>
        <v/>
      </c>
      <c r="N68" s="54" t="str">
        <f t="shared" ref="N68:N69" si="14">IF(AND(ISNUMBER(N67), ISNUMBER(M68)),N67+M68,"")</f>
        <v/>
      </c>
    </row>
    <row r="69" spans="2:14" ht="13.5" thickBot="1" x14ac:dyDescent="0.25">
      <c r="B69" s="80" t="s">
        <v>159</v>
      </c>
      <c r="C69" s="25"/>
      <c r="D69" s="23" t="e">
        <f>VLOOKUP($C69,DiveList!$C$3:$D$71,2,FALSE)</f>
        <v>#N/A</v>
      </c>
      <c r="E69" s="26"/>
      <c r="F69" s="24" t="e">
        <f>VLOOKUP($C69,DiveList!$C$3:$H$71,IF($E69="S",5,IF($E69="P", 4, IF($E69="T", 3,IF($E69="F",6,5)))), FALSE)</f>
        <v>#N/A</v>
      </c>
      <c r="G69" s="31"/>
      <c r="H69" s="32"/>
      <c r="I69" s="32"/>
      <c r="J69" s="33"/>
      <c r="K69" s="33"/>
      <c r="L69" s="53" t="str">
        <f t="shared" si="13"/>
        <v/>
      </c>
      <c r="M69" s="51" t="str">
        <f>IF(ISNUMBER(L69),L69*F69,"")</f>
        <v/>
      </c>
      <c r="N69" s="54" t="str">
        <f t="shared" si="14"/>
        <v/>
      </c>
    </row>
    <row r="70" spans="2:14" ht="14.25" thickTop="1" thickBot="1" x14ac:dyDescent="0.25">
      <c r="B70" s="56" t="s">
        <v>12</v>
      </c>
      <c r="C70" s="29"/>
      <c r="D70" s="57" t="e">
        <f>VLOOKUP($C70,DiveList!$C$3:$D$71,2,FALSE)</f>
        <v>#N/A</v>
      </c>
      <c r="E70" s="34"/>
      <c r="F70" s="58" t="e">
        <f>VLOOKUP($C70,DiveList!$C$3:$H$71,IF($E70="S",5,IF($E70="P", 4, IF($E70="T", 3,IF($E70="F",6,5)))), FALSE)</f>
        <v>#N/A</v>
      </c>
      <c r="G70" s="35"/>
      <c r="H70" s="36"/>
      <c r="I70" s="36"/>
      <c r="J70" s="36"/>
      <c r="K70" s="36"/>
      <c r="L70" s="59" t="str">
        <f t="shared" si="13"/>
        <v/>
      </c>
      <c r="M70" s="59" t="str">
        <f>IF(ISNUMBER(L70),L70*F70,"")</f>
        <v/>
      </c>
      <c r="N70" s="60" t="str">
        <f>IF(AND(ISNUMBER(N69), ISNUMBER(M70)),N69+M70,"")</f>
        <v/>
      </c>
    </row>
    <row r="71" spans="2:14" ht="14.25" thickTop="1" thickBot="1" x14ac:dyDescent="0.25">
      <c r="B71" s="61"/>
      <c r="C71" s="62"/>
      <c r="D71" s="62"/>
      <c r="E71" s="62"/>
      <c r="F71" s="63"/>
      <c r="G71" s="46"/>
      <c r="H71" s="40"/>
      <c r="I71" s="40"/>
      <c r="J71" s="40"/>
      <c r="K71" s="40"/>
      <c r="L71" s="40"/>
      <c r="M71" s="64" t="s">
        <v>30</v>
      </c>
      <c r="N71" s="74" t="str">
        <f>IF(ISNUMBER(N70),N70,N69)</f>
        <v/>
      </c>
    </row>
    <row r="72" spans="2:14" ht="13.5" thickTop="1" x14ac:dyDescent="0.2">
      <c r="B72" s="1"/>
      <c r="C72" s="5"/>
      <c r="D72" s="5"/>
      <c r="E72" s="5"/>
      <c r="F72" s="6"/>
      <c r="G72" s="2"/>
    </row>
    <row r="73" spans="2:14" ht="13.5" thickBot="1" x14ac:dyDescent="0.25"/>
    <row r="74" spans="2:14" x14ac:dyDescent="0.2">
      <c r="B74" s="42" t="s">
        <v>13</v>
      </c>
      <c r="C74" s="88"/>
      <c r="D74" s="43" t="s">
        <v>16</v>
      </c>
      <c r="E74" s="9" t="s">
        <v>110</v>
      </c>
      <c r="F74" s="44"/>
      <c r="G74" s="44"/>
      <c r="H74" s="44"/>
      <c r="I74" s="44"/>
      <c r="J74" s="44"/>
      <c r="K74" s="44"/>
      <c r="L74" s="44"/>
      <c r="M74" s="65" t="s">
        <v>128</v>
      </c>
      <c r="N74" s="90"/>
    </row>
    <row r="75" spans="2:14" ht="13.5" thickBot="1" x14ac:dyDescent="0.25">
      <c r="B75" s="71" t="s">
        <v>14</v>
      </c>
      <c r="C75" s="89"/>
      <c r="D75" s="43" t="s">
        <v>17</v>
      </c>
      <c r="E75" s="9" t="s">
        <v>127</v>
      </c>
      <c r="F75" s="44"/>
      <c r="G75" s="44"/>
      <c r="H75" s="44"/>
      <c r="I75" s="44"/>
      <c r="J75" s="44"/>
      <c r="K75" s="44"/>
      <c r="L75" s="44"/>
      <c r="M75" s="72" t="s">
        <v>129</v>
      </c>
      <c r="N75" s="91"/>
    </row>
    <row r="76" spans="2:14" x14ac:dyDescent="0.2">
      <c r="B76" s="45"/>
      <c r="C76" s="46"/>
      <c r="D76" s="46"/>
      <c r="E76" s="46"/>
      <c r="F76" s="46"/>
      <c r="G76" s="46"/>
      <c r="H76" s="40"/>
      <c r="I76" s="40"/>
      <c r="J76" s="40"/>
      <c r="K76" s="40"/>
      <c r="L76" s="40"/>
      <c r="M76" s="40"/>
      <c r="N76" s="40"/>
    </row>
    <row r="77" spans="2:14" x14ac:dyDescent="0.2">
      <c r="B77" s="47"/>
      <c r="C77" s="48" t="s">
        <v>3</v>
      </c>
      <c r="D77" s="49" t="s">
        <v>4</v>
      </c>
      <c r="E77" s="49" t="s">
        <v>5</v>
      </c>
      <c r="F77" s="49" t="s">
        <v>6</v>
      </c>
      <c r="G77" s="49">
        <v>1</v>
      </c>
      <c r="H77" s="50">
        <v>2</v>
      </c>
      <c r="I77" s="50">
        <v>3</v>
      </c>
      <c r="J77" s="50">
        <v>4</v>
      </c>
      <c r="K77" s="50">
        <v>5</v>
      </c>
      <c r="L77" s="51" t="s">
        <v>7</v>
      </c>
      <c r="M77" s="51" t="s">
        <v>8</v>
      </c>
      <c r="N77" s="51" t="s">
        <v>126</v>
      </c>
    </row>
    <row r="78" spans="2:14" x14ac:dyDescent="0.2">
      <c r="B78" s="52" t="s">
        <v>9</v>
      </c>
      <c r="C78" s="30">
        <v>101</v>
      </c>
      <c r="D78" s="27" t="s">
        <v>22</v>
      </c>
      <c r="E78" s="28"/>
      <c r="F78" s="24">
        <v>1.9</v>
      </c>
      <c r="G78" s="31"/>
      <c r="H78" s="32"/>
      <c r="I78" s="32"/>
      <c r="J78" s="32"/>
      <c r="K78" s="32"/>
      <c r="L78" s="53" t="str">
        <f>IF(COUNT(G78:K78)=0,"", IF(COUNT(G78:K78)=2,SUM(G78:K78)*1.5, IF(COUNT(G78:K78)=3,SUM(G78:K78), IF(COUNT(G78:K78)=5,SUM(G78:K78)-MIN(G78:K78)-MAX(G78:K78), ))))</f>
        <v/>
      </c>
      <c r="M78" s="51" t="str">
        <f t="shared" ref="M78:M79" si="15">IF(ISNUMBER(L78),L78*F78,"")</f>
        <v/>
      </c>
      <c r="N78" s="54" t="str">
        <f>M78</f>
        <v/>
      </c>
    </row>
    <row r="79" spans="2:14" x14ac:dyDescent="0.2">
      <c r="B79" s="55" t="s">
        <v>10</v>
      </c>
      <c r="C79" s="25"/>
      <c r="D79" s="23" t="e">
        <f>VLOOKUP($C79,DiveList!$C$3:$D$71,2,FALSE)</f>
        <v>#N/A</v>
      </c>
      <c r="E79" s="26"/>
      <c r="F79" s="24" t="e">
        <f>VLOOKUP($C79,DiveList!$C$3:$H$71,IF($E79="S",5,IF($E79="P", 4, IF($E79="T", 3,IF($E79="F",6,5)))), FALSE)</f>
        <v>#N/A</v>
      </c>
      <c r="G79" s="31"/>
      <c r="H79" s="32"/>
      <c r="I79" s="32"/>
      <c r="J79" s="33"/>
      <c r="K79" s="33"/>
      <c r="L79" s="53" t="str">
        <f t="shared" ref="L79:L84" si="16">IF(COUNT(G79:K79)=0,"", IF(COUNT(G79:K79)=2,SUM(G79:K79)*1.5, IF(COUNT(G79:K79)=3,SUM(G79:K79), IF(COUNT(G79:K79)=5,SUM(G79:K79)-MIN(G79:K79)-MAX(G79:K79), ))))</f>
        <v/>
      </c>
      <c r="M79" s="51" t="str">
        <f t="shared" si="15"/>
        <v/>
      </c>
      <c r="N79" s="54" t="str">
        <f>IF(AND(ISNUMBER(N78), ISNUMBER(M79)),N78+M79,"")</f>
        <v/>
      </c>
    </row>
    <row r="80" spans="2:14" x14ac:dyDescent="0.2">
      <c r="B80" s="55" t="s">
        <v>11</v>
      </c>
      <c r="C80" s="25"/>
      <c r="D80" s="23" t="e">
        <f>VLOOKUP($C80,DiveList!$C$3:$D$71,2,FALSE)</f>
        <v>#N/A</v>
      </c>
      <c r="E80" s="26"/>
      <c r="F80" s="24" t="e">
        <f>VLOOKUP($C80,DiveList!$C$3:$H$71,IF($E80="S",5,IF($E80="P", 4, IF($E80="T", 3,IF($E80="F",6,5)))), FALSE)</f>
        <v>#N/A</v>
      </c>
      <c r="G80" s="31"/>
      <c r="H80" s="32"/>
      <c r="I80" s="32"/>
      <c r="J80" s="33"/>
      <c r="K80" s="33"/>
      <c r="L80" s="53" t="str">
        <f t="shared" si="16"/>
        <v/>
      </c>
      <c r="M80" s="51" t="str">
        <f>IF(ISNUMBER(L80),L80*F80,"")</f>
        <v/>
      </c>
      <c r="N80" s="54" t="str">
        <f>IF(AND(ISNUMBER(N79), ISNUMBER(M80)),N79+M80,"")</f>
        <v/>
      </c>
    </row>
    <row r="81" spans="2:14" x14ac:dyDescent="0.2">
      <c r="B81" s="80" t="s">
        <v>19</v>
      </c>
      <c r="C81" s="25"/>
      <c r="D81" s="23" t="e">
        <f>VLOOKUP($C81,DiveList!$C$3:$D$71,2,FALSE)</f>
        <v>#N/A</v>
      </c>
      <c r="E81" s="26"/>
      <c r="F81" s="24" t="e">
        <f>VLOOKUP($C81,DiveList!$C$3:$H$71,IF($E81="S",5,IF($E81="P", 4, IF($E81="T", 3,IF($E81="F",6,5)))), FALSE)</f>
        <v>#N/A</v>
      </c>
      <c r="G81" s="31"/>
      <c r="H81" s="32"/>
      <c r="I81" s="32"/>
      <c r="J81" s="33"/>
      <c r="K81" s="33"/>
      <c r="L81" s="53" t="str">
        <f t="shared" si="16"/>
        <v/>
      </c>
      <c r="M81" s="51" t="str">
        <f>IF(ISNUMBER(L81),L81*F81,"")</f>
        <v/>
      </c>
      <c r="N81" s="54" t="str">
        <f>IF(AND(ISNUMBER(N80), ISNUMBER(M81)),N80+M81,"")</f>
        <v/>
      </c>
    </row>
    <row r="82" spans="2:14" x14ac:dyDescent="0.2">
      <c r="B82" s="80" t="s">
        <v>20</v>
      </c>
      <c r="C82" s="25"/>
      <c r="D82" s="23" t="e">
        <f>VLOOKUP($C82,DiveList!$C$3:$D$71,2,FALSE)</f>
        <v>#N/A</v>
      </c>
      <c r="E82" s="26"/>
      <c r="F82" s="24" t="e">
        <f>VLOOKUP($C82,DiveList!$C$3:$H$71,IF($E82="S",5,IF($E82="P", 4, IF($E82="T", 3,IF($E82="F",6,5)))), FALSE)</f>
        <v>#N/A</v>
      </c>
      <c r="G82" s="31"/>
      <c r="H82" s="32"/>
      <c r="I82" s="32"/>
      <c r="J82" s="33"/>
      <c r="K82" s="33"/>
      <c r="L82" s="53" t="str">
        <f t="shared" si="16"/>
        <v/>
      </c>
      <c r="M82" s="51" t="str">
        <f>IF(ISNUMBER(L82),L82*F82,"")</f>
        <v/>
      </c>
      <c r="N82" s="54" t="str">
        <f t="shared" ref="N82:N83" si="17">IF(AND(ISNUMBER(N81), ISNUMBER(M82)),N81+M82,"")</f>
        <v/>
      </c>
    </row>
    <row r="83" spans="2:14" ht="13.5" thickBot="1" x14ac:dyDescent="0.25">
      <c r="B83" s="80" t="s">
        <v>159</v>
      </c>
      <c r="C83" s="25"/>
      <c r="D83" s="23" t="e">
        <f>VLOOKUP($C83,DiveList!$C$3:$D$71,2,FALSE)</f>
        <v>#N/A</v>
      </c>
      <c r="E83" s="26"/>
      <c r="F83" s="24" t="e">
        <f>VLOOKUP($C83,DiveList!$C$3:$H$71,IF($E83="S",5,IF($E83="P", 4, IF($E83="T", 3,IF($E83="F",6,5)))), FALSE)</f>
        <v>#N/A</v>
      </c>
      <c r="G83" s="31"/>
      <c r="H83" s="32"/>
      <c r="I83" s="32"/>
      <c r="J83" s="33"/>
      <c r="K83" s="33"/>
      <c r="L83" s="53" t="str">
        <f t="shared" si="16"/>
        <v/>
      </c>
      <c r="M83" s="51" t="str">
        <f>IF(ISNUMBER(L83),L83*F83,"")</f>
        <v/>
      </c>
      <c r="N83" s="54" t="str">
        <f t="shared" si="17"/>
        <v/>
      </c>
    </row>
    <row r="84" spans="2:14" ht="14.25" thickTop="1" thickBot="1" x14ac:dyDescent="0.25">
      <c r="B84" s="56" t="s">
        <v>12</v>
      </c>
      <c r="C84" s="29"/>
      <c r="D84" s="57" t="e">
        <f>VLOOKUP($C84,DiveList!$C$3:$D$71,2,FALSE)</f>
        <v>#N/A</v>
      </c>
      <c r="E84" s="34"/>
      <c r="F84" s="58" t="e">
        <f>VLOOKUP($C84,DiveList!$C$3:$H$71,IF($E84="S",5,IF($E84="P", 4, IF($E84="T", 3,IF($E84="F",6,5)))), FALSE)</f>
        <v>#N/A</v>
      </c>
      <c r="G84" s="35"/>
      <c r="H84" s="36"/>
      <c r="I84" s="36"/>
      <c r="J84" s="36"/>
      <c r="K84" s="36"/>
      <c r="L84" s="59" t="str">
        <f t="shared" si="16"/>
        <v/>
      </c>
      <c r="M84" s="59" t="str">
        <f>IF(ISNUMBER(L84),L84*F84,"")</f>
        <v/>
      </c>
      <c r="N84" s="60" t="str">
        <f>IF(AND(ISNUMBER(N83), ISNUMBER(M84)),N83+M84,"")</f>
        <v/>
      </c>
    </row>
    <row r="85" spans="2:14" ht="14.25" thickTop="1" thickBot="1" x14ac:dyDescent="0.25">
      <c r="B85" s="61"/>
      <c r="C85" s="62"/>
      <c r="D85" s="62"/>
      <c r="E85" s="62"/>
      <c r="F85" s="63"/>
      <c r="G85" s="46"/>
      <c r="H85" s="40"/>
      <c r="I85" s="40"/>
      <c r="J85" s="40"/>
      <c r="K85" s="40"/>
      <c r="L85" s="40"/>
      <c r="M85" s="64" t="s">
        <v>30</v>
      </c>
      <c r="N85" s="74" t="str">
        <f>IF(ISNUMBER(N84),N84,N83)</f>
        <v/>
      </c>
    </row>
    <row r="86" spans="2:14" ht="13.5" thickTop="1" x14ac:dyDescent="0.2">
      <c r="B86" s="1"/>
      <c r="C86" s="5"/>
      <c r="D86" s="5"/>
      <c r="E86" s="5"/>
      <c r="F86" s="6"/>
      <c r="G86" s="2"/>
    </row>
    <row r="87" spans="2:14" ht="13.5" thickBot="1" x14ac:dyDescent="0.25"/>
    <row r="88" spans="2:14" x14ac:dyDescent="0.2">
      <c r="B88" s="42" t="s">
        <v>13</v>
      </c>
      <c r="C88" s="88"/>
      <c r="D88" s="43" t="s">
        <v>16</v>
      </c>
      <c r="E88" s="9" t="s">
        <v>110</v>
      </c>
      <c r="F88" s="44"/>
      <c r="G88" s="44"/>
      <c r="H88" s="44"/>
      <c r="I88" s="44"/>
      <c r="J88" s="44"/>
      <c r="K88" s="44"/>
      <c r="L88" s="44"/>
      <c r="M88" s="65" t="s">
        <v>128</v>
      </c>
      <c r="N88" s="90"/>
    </row>
    <row r="89" spans="2:14" ht="13.5" thickBot="1" x14ac:dyDescent="0.25">
      <c r="B89" s="71" t="s">
        <v>14</v>
      </c>
      <c r="C89" s="89"/>
      <c r="D89" s="43" t="s">
        <v>17</v>
      </c>
      <c r="E89" s="9" t="s">
        <v>127</v>
      </c>
      <c r="F89" s="44"/>
      <c r="G89" s="44"/>
      <c r="H89" s="44"/>
      <c r="I89" s="44"/>
      <c r="J89" s="44"/>
      <c r="K89" s="44"/>
      <c r="L89" s="44"/>
      <c r="M89" s="72" t="s">
        <v>129</v>
      </c>
      <c r="N89" s="91"/>
    </row>
    <row r="90" spans="2:14" x14ac:dyDescent="0.2">
      <c r="B90" s="45"/>
      <c r="C90" s="46"/>
      <c r="D90" s="46"/>
      <c r="E90" s="46"/>
      <c r="F90" s="46"/>
      <c r="G90" s="46"/>
      <c r="H90" s="40"/>
      <c r="I90" s="40"/>
      <c r="J90" s="40"/>
      <c r="K90" s="40"/>
      <c r="L90" s="40"/>
      <c r="M90" s="40"/>
      <c r="N90" s="40"/>
    </row>
    <row r="91" spans="2:14" x14ac:dyDescent="0.2">
      <c r="B91" s="47"/>
      <c r="C91" s="48" t="s">
        <v>3</v>
      </c>
      <c r="D91" s="49" t="s">
        <v>4</v>
      </c>
      <c r="E91" s="49" t="s">
        <v>5</v>
      </c>
      <c r="F91" s="49" t="s">
        <v>6</v>
      </c>
      <c r="G91" s="49">
        <v>1</v>
      </c>
      <c r="H91" s="50">
        <v>2</v>
      </c>
      <c r="I91" s="50">
        <v>3</v>
      </c>
      <c r="J91" s="50">
        <v>4</v>
      </c>
      <c r="K91" s="50">
        <v>5</v>
      </c>
      <c r="L91" s="51" t="s">
        <v>7</v>
      </c>
      <c r="M91" s="51" t="s">
        <v>8</v>
      </c>
      <c r="N91" s="51" t="s">
        <v>126</v>
      </c>
    </row>
    <row r="92" spans="2:14" x14ac:dyDescent="0.2">
      <c r="B92" s="52" t="s">
        <v>9</v>
      </c>
      <c r="C92" s="30">
        <v>101</v>
      </c>
      <c r="D92" s="27" t="s">
        <v>22</v>
      </c>
      <c r="E92" s="28"/>
      <c r="F92" s="24">
        <v>1.9</v>
      </c>
      <c r="G92" s="31"/>
      <c r="H92" s="32"/>
      <c r="I92" s="32"/>
      <c r="J92" s="32"/>
      <c r="K92" s="32"/>
      <c r="L92" s="53" t="str">
        <f>IF(COUNT(G92:K92)=0,"", IF(COUNT(G92:K92)=2,SUM(G92:K92)*1.5, IF(COUNT(G92:K92)=3,SUM(G92:K92), IF(COUNT(G92:K92)=5,SUM(G92:K92)-MIN(G92:K92)-MAX(G92:K92), ))))</f>
        <v/>
      </c>
      <c r="M92" s="51" t="str">
        <f t="shared" ref="M92:M93" si="18">IF(ISNUMBER(L92),L92*F92,"")</f>
        <v/>
      </c>
      <c r="N92" s="54" t="str">
        <f>M92</f>
        <v/>
      </c>
    </row>
    <row r="93" spans="2:14" x14ac:dyDescent="0.2">
      <c r="B93" s="55" t="s">
        <v>10</v>
      </c>
      <c r="C93" s="25"/>
      <c r="D93" s="23" t="e">
        <f>VLOOKUP($C93,DiveList!$C$3:$D$71,2,FALSE)</f>
        <v>#N/A</v>
      </c>
      <c r="E93" s="26"/>
      <c r="F93" s="24" t="e">
        <f>VLOOKUP($C93,DiveList!$C$3:$H$71,IF($E93="S",5,IF($E93="P", 4, IF($E93="T", 3,IF($E93="F",6,5)))), FALSE)</f>
        <v>#N/A</v>
      </c>
      <c r="G93" s="31"/>
      <c r="H93" s="32"/>
      <c r="I93" s="32"/>
      <c r="J93" s="33"/>
      <c r="K93" s="33"/>
      <c r="L93" s="53" t="str">
        <f t="shared" ref="L93:L98" si="19">IF(COUNT(G93:K93)=0,"", IF(COUNT(G93:K93)=2,SUM(G93:K93)*1.5, IF(COUNT(G93:K93)=3,SUM(G93:K93), IF(COUNT(G93:K93)=5,SUM(G93:K93)-MIN(G93:K93)-MAX(G93:K93), ))))</f>
        <v/>
      </c>
      <c r="M93" s="51" t="str">
        <f t="shared" si="18"/>
        <v/>
      </c>
      <c r="N93" s="54" t="str">
        <f>IF(AND(ISNUMBER(N92), ISNUMBER(M93)),N92+M93,"")</f>
        <v/>
      </c>
    </row>
    <row r="94" spans="2:14" x14ac:dyDescent="0.2">
      <c r="B94" s="55" t="s">
        <v>11</v>
      </c>
      <c r="C94" s="25"/>
      <c r="D94" s="23" t="e">
        <f>VLOOKUP($C94,DiveList!$C$3:$D$71,2,FALSE)</f>
        <v>#N/A</v>
      </c>
      <c r="E94" s="26"/>
      <c r="F94" s="24" t="e">
        <f>VLOOKUP($C94,DiveList!$C$3:$H$71,IF($E94="S",5,IF($E94="P", 4, IF($E94="T", 3,IF($E94="F",6,5)))), FALSE)</f>
        <v>#N/A</v>
      </c>
      <c r="G94" s="31"/>
      <c r="H94" s="32"/>
      <c r="I94" s="32"/>
      <c r="J94" s="33"/>
      <c r="K94" s="33"/>
      <c r="L94" s="53" t="str">
        <f t="shared" si="19"/>
        <v/>
      </c>
      <c r="M94" s="51" t="str">
        <f>IF(ISNUMBER(L94),L94*F94,"")</f>
        <v/>
      </c>
      <c r="N94" s="54" t="str">
        <f>IF(AND(ISNUMBER(N93), ISNUMBER(M94)),N93+M94,"")</f>
        <v/>
      </c>
    </row>
    <row r="95" spans="2:14" x14ac:dyDescent="0.2">
      <c r="B95" s="80" t="s">
        <v>19</v>
      </c>
      <c r="C95" s="25"/>
      <c r="D95" s="23" t="e">
        <f>VLOOKUP($C95,DiveList!$C$3:$D$71,2,FALSE)</f>
        <v>#N/A</v>
      </c>
      <c r="E95" s="26"/>
      <c r="F95" s="24" t="e">
        <f>VLOOKUP($C95,DiveList!$C$3:$H$71,IF($E95="S",5,IF($E95="P", 4, IF($E95="T", 3,IF($E95="F",6,5)))), FALSE)</f>
        <v>#N/A</v>
      </c>
      <c r="G95" s="31"/>
      <c r="H95" s="32"/>
      <c r="I95" s="32"/>
      <c r="J95" s="33"/>
      <c r="K95" s="33"/>
      <c r="L95" s="53" t="str">
        <f t="shared" si="19"/>
        <v/>
      </c>
      <c r="M95" s="51" t="str">
        <f>IF(ISNUMBER(L95),L95*F95,"")</f>
        <v/>
      </c>
      <c r="N95" s="54" t="str">
        <f>IF(AND(ISNUMBER(N94), ISNUMBER(M95)),N94+M95,"")</f>
        <v/>
      </c>
    </row>
    <row r="96" spans="2:14" x14ac:dyDescent="0.2">
      <c r="B96" s="80" t="s">
        <v>20</v>
      </c>
      <c r="C96" s="25"/>
      <c r="D96" s="23" t="e">
        <f>VLOOKUP($C96,DiveList!$C$3:$D$71,2,FALSE)</f>
        <v>#N/A</v>
      </c>
      <c r="E96" s="26"/>
      <c r="F96" s="24" t="e">
        <f>VLOOKUP($C96,DiveList!$C$3:$H$71,IF($E96="S",5,IF($E96="P", 4, IF($E96="T", 3,IF($E96="F",6,5)))), FALSE)</f>
        <v>#N/A</v>
      </c>
      <c r="G96" s="31"/>
      <c r="H96" s="32"/>
      <c r="I96" s="32"/>
      <c r="J96" s="33"/>
      <c r="K96" s="33"/>
      <c r="L96" s="53" t="str">
        <f t="shared" si="19"/>
        <v/>
      </c>
      <c r="M96" s="51" t="str">
        <f>IF(ISNUMBER(L96),L96*F96,"")</f>
        <v/>
      </c>
      <c r="N96" s="54" t="str">
        <f t="shared" ref="N96:N97" si="20">IF(AND(ISNUMBER(N95), ISNUMBER(M96)),N95+M96,"")</f>
        <v/>
      </c>
    </row>
    <row r="97" spans="2:14" ht="13.5" thickBot="1" x14ac:dyDescent="0.25">
      <c r="B97" s="80" t="s">
        <v>159</v>
      </c>
      <c r="C97" s="25"/>
      <c r="D97" s="23" t="e">
        <f>VLOOKUP($C97,DiveList!$C$3:$D$71,2,FALSE)</f>
        <v>#N/A</v>
      </c>
      <c r="E97" s="26"/>
      <c r="F97" s="24" t="e">
        <f>VLOOKUP($C97,DiveList!$C$3:$H$71,IF($E97="S",5,IF($E97="P", 4, IF($E97="T", 3,IF($E97="F",6,5)))), FALSE)</f>
        <v>#N/A</v>
      </c>
      <c r="G97" s="31"/>
      <c r="H97" s="32"/>
      <c r="I97" s="32"/>
      <c r="J97" s="33"/>
      <c r="K97" s="33"/>
      <c r="L97" s="53" t="str">
        <f t="shared" si="19"/>
        <v/>
      </c>
      <c r="M97" s="51" t="str">
        <f>IF(ISNUMBER(L97),L97*F97,"")</f>
        <v/>
      </c>
      <c r="N97" s="54" t="str">
        <f t="shared" si="20"/>
        <v/>
      </c>
    </row>
    <row r="98" spans="2:14" ht="14.25" thickTop="1" thickBot="1" x14ac:dyDescent="0.25">
      <c r="B98" s="56" t="s">
        <v>12</v>
      </c>
      <c r="C98" s="29"/>
      <c r="D98" s="57" t="e">
        <f>VLOOKUP($C98,DiveList!$C$3:$D$71,2,FALSE)</f>
        <v>#N/A</v>
      </c>
      <c r="E98" s="34"/>
      <c r="F98" s="58" t="e">
        <f>VLOOKUP($C98,DiveList!$C$3:$H$71,IF($E98="S",5,IF($E98="P", 4, IF($E98="T", 3,IF($E98="F",6,5)))), FALSE)</f>
        <v>#N/A</v>
      </c>
      <c r="G98" s="35"/>
      <c r="H98" s="36"/>
      <c r="I98" s="36"/>
      <c r="J98" s="36"/>
      <c r="K98" s="36"/>
      <c r="L98" s="59" t="str">
        <f t="shared" si="19"/>
        <v/>
      </c>
      <c r="M98" s="59" t="str">
        <f>IF(ISNUMBER(L98),L98*F98,"")</f>
        <v/>
      </c>
      <c r="N98" s="60" t="str">
        <f>IF(AND(ISNUMBER(N97), ISNUMBER(M98)),N97+M98,"")</f>
        <v/>
      </c>
    </row>
    <row r="99" spans="2:14" ht="14.25" thickTop="1" thickBot="1" x14ac:dyDescent="0.25">
      <c r="B99" s="61"/>
      <c r="C99" s="62"/>
      <c r="D99" s="62"/>
      <c r="E99" s="62"/>
      <c r="F99" s="63"/>
      <c r="G99" s="46"/>
      <c r="H99" s="40"/>
      <c r="I99" s="40"/>
      <c r="J99" s="40"/>
      <c r="K99" s="40"/>
      <c r="L99" s="40"/>
      <c r="M99" s="64" t="s">
        <v>30</v>
      </c>
      <c r="N99" s="74" t="str">
        <f>IF(ISNUMBER(N98),N98,N97)</f>
        <v/>
      </c>
    </row>
    <row r="100" spans="2:14" ht="13.5" thickTop="1" x14ac:dyDescent="0.2">
      <c r="B100" s="1"/>
      <c r="C100" s="5"/>
      <c r="D100" s="5"/>
      <c r="E100" s="5"/>
      <c r="F100" s="6"/>
      <c r="G100" s="2"/>
    </row>
    <row r="101" spans="2:14" ht="13.5" thickBot="1" x14ac:dyDescent="0.25"/>
    <row r="102" spans="2:14" x14ac:dyDescent="0.2">
      <c r="B102" s="42" t="s">
        <v>13</v>
      </c>
      <c r="C102" s="88"/>
      <c r="D102" s="43" t="s">
        <v>16</v>
      </c>
      <c r="E102" s="9" t="s">
        <v>110</v>
      </c>
      <c r="F102" s="44"/>
      <c r="G102" s="44"/>
      <c r="H102" s="44"/>
      <c r="I102" s="44"/>
      <c r="J102" s="44"/>
      <c r="K102" s="44"/>
      <c r="L102" s="44"/>
      <c r="M102" s="65" t="s">
        <v>128</v>
      </c>
      <c r="N102" s="90"/>
    </row>
    <row r="103" spans="2:14" ht="13.5" thickBot="1" x14ac:dyDescent="0.25">
      <c r="B103" s="71" t="s">
        <v>14</v>
      </c>
      <c r="C103" s="89"/>
      <c r="D103" s="43" t="s">
        <v>17</v>
      </c>
      <c r="E103" s="9" t="s">
        <v>127</v>
      </c>
      <c r="F103" s="44"/>
      <c r="G103" s="44"/>
      <c r="H103" s="44"/>
      <c r="I103" s="44"/>
      <c r="J103" s="44"/>
      <c r="K103" s="44"/>
      <c r="L103" s="44"/>
      <c r="M103" s="72" t="s">
        <v>129</v>
      </c>
      <c r="N103" s="91"/>
    </row>
    <row r="104" spans="2:14" x14ac:dyDescent="0.2">
      <c r="B104" s="45"/>
      <c r="C104" s="46"/>
      <c r="D104" s="46"/>
      <c r="E104" s="46"/>
      <c r="F104" s="46"/>
      <c r="G104" s="46"/>
      <c r="H104" s="40"/>
      <c r="I104" s="40"/>
      <c r="J104" s="40"/>
      <c r="K104" s="40"/>
      <c r="L104" s="40"/>
      <c r="M104" s="40"/>
      <c r="N104" s="40"/>
    </row>
    <row r="105" spans="2:14" x14ac:dyDescent="0.2">
      <c r="B105" s="47"/>
      <c r="C105" s="48" t="s">
        <v>3</v>
      </c>
      <c r="D105" s="49" t="s">
        <v>4</v>
      </c>
      <c r="E105" s="49" t="s">
        <v>5</v>
      </c>
      <c r="F105" s="49" t="s">
        <v>6</v>
      </c>
      <c r="G105" s="49">
        <v>1</v>
      </c>
      <c r="H105" s="50">
        <v>2</v>
      </c>
      <c r="I105" s="50">
        <v>3</v>
      </c>
      <c r="J105" s="50">
        <v>4</v>
      </c>
      <c r="K105" s="50">
        <v>5</v>
      </c>
      <c r="L105" s="51" t="s">
        <v>7</v>
      </c>
      <c r="M105" s="51" t="s">
        <v>8</v>
      </c>
      <c r="N105" s="51" t="s">
        <v>126</v>
      </c>
    </row>
    <row r="106" spans="2:14" x14ac:dyDescent="0.2">
      <c r="B106" s="52" t="s">
        <v>9</v>
      </c>
      <c r="C106" s="30">
        <v>101</v>
      </c>
      <c r="D106" s="27" t="s">
        <v>22</v>
      </c>
      <c r="E106" s="28"/>
      <c r="F106" s="24">
        <v>1.9</v>
      </c>
      <c r="G106" s="31"/>
      <c r="H106" s="32"/>
      <c r="I106" s="32"/>
      <c r="J106" s="32"/>
      <c r="K106" s="32"/>
      <c r="L106" s="53" t="str">
        <f>IF(COUNT(G106:K106)=0,"", IF(COUNT(G106:K106)=2,SUM(G106:K106)*1.5, IF(COUNT(G106:K106)=3,SUM(G106:K106), IF(COUNT(G106:K106)=5,SUM(G106:K106)-MIN(G106:K106)-MAX(G106:K106), ))))</f>
        <v/>
      </c>
      <c r="M106" s="51" t="str">
        <f t="shared" ref="M106:M107" si="21">IF(ISNUMBER(L106),L106*F106,"")</f>
        <v/>
      </c>
      <c r="N106" s="54" t="str">
        <f>M106</f>
        <v/>
      </c>
    </row>
    <row r="107" spans="2:14" x14ac:dyDescent="0.2">
      <c r="B107" s="55" t="s">
        <v>10</v>
      </c>
      <c r="C107" s="25"/>
      <c r="D107" s="23" t="e">
        <f>VLOOKUP($C107,DiveList!$C$3:$D$71,2,FALSE)</f>
        <v>#N/A</v>
      </c>
      <c r="E107" s="26"/>
      <c r="F107" s="24" t="e">
        <f>VLOOKUP($C107,DiveList!$C$3:$H$71,IF($E107="S",5,IF($E107="P", 4, IF($E107="T", 3,IF($E107="F",6,5)))), FALSE)</f>
        <v>#N/A</v>
      </c>
      <c r="G107" s="31"/>
      <c r="H107" s="32"/>
      <c r="I107" s="32"/>
      <c r="J107" s="33"/>
      <c r="K107" s="33"/>
      <c r="L107" s="53" t="str">
        <f t="shared" ref="L107:L112" si="22">IF(COUNT(G107:K107)=0,"", IF(COUNT(G107:K107)=2,SUM(G107:K107)*1.5, IF(COUNT(G107:K107)=3,SUM(G107:K107), IF(COUNT(G107:K107)=5,SUM(G107:K107)-MIN(G107:K107)-MAX(G107:K107), ))))</f>
        <v/>
      </c>
      <c r="M107" s="51" t="str">
        <f t="shared" si="21"/>
        <v/>
      </c>
      <c r="N107" s="54" t="str">
        <f>IF(AND(ISNUMBER(N106), ISNUMBER(M107)),N106+M107,"")</f>
        <v/>
      </c>
    </row>
    <row r="108" spans="2:14" x14ac:dyDescent="0.2">
      <c r="B108" s="55" t="s">
        <v>11</v>
      </c>
      <c r="C108" s="25"/>
      <c r="D108" s="23" t="e">
        <f>VLOOKUP($C108,DiveList!$C$3:$D$71,2,FALSE)</f>
        <v>#N/A</v>
      </c>
      <c r="E108" s="26"/>
      <c r="F108" s="24" t="e">
        <f>VLOOKUP($C108,DiveList!$C$3:$H$71,IF($E108="S",5,IF($E108="P", 4, IF($E108="T", 3,IF($E108="F",6,5)))), FALSE)</f>
        <v>#N/A</v>
      </c>
      <c r="G108" s="31"/>
      <c r="H108" s="32"/>
      <c r="I108" s="32"/>
      <c r="J108" s="33"/>
      <c r="K108" s="33"/>
      <c r="L108" s="53" t="str">
        <f t="shared" si="22"/>
        <v/>
      </c>
      <c r="M108" s="51" t="str">
        <f>IF(ISNUMBER(L108),L108*F108,"")</f>
        <v/>
      </c>
      <c r="N108" s="54" t="str">
        <f>IF(AND(ISNUMBER(N107), ISNUMBER(M108)),N107+M108,"")</f>
        <v/>
      </c>
    </row>
    <row r="109" spans="2:14" x14ac:dyDescent="0.2">
      <c r="B109" s="80" t="s">
        <v>19</v>
      </c>
      <c r="C109" s="25"/>
      <c r="D109" s="23" t="e">
        <f>VLOOKUP($C109,DiveList!$C$3:$D$71,2,FALSE)</f>
        <v>#N/A</v>
      </c>
      <c r="E109" s="26"/>
      <c r="F109" s="24" t="e">
        <f>VLOOKUP($C109,DiveList!$C$3:$H$71,IF($E109="S",5,IF($E109="P", 4, IF($E109="T", 3,IF($E109="F",6,5)))), FALSE)</f>
        <v>#N/A</v>
      </c>
      <c r="G109" s="31"/>
      <c r="H109" s="32"/>
      <c r="I109" s="32"/>
      <c r="J109" s="33"/>
      <c r="K109" s="33"/>
      <c r="L109" s="53" t="str">
        <f t="shared" si="22"/>
        <v/>
      </c>
      <c r="M109" s="51" t="str">
        <f>IF(ISNUMBER(L109),L109*F109,"")</f>
        <v/>
      </c>
      <c r="N109" s="54" t="str">
        <f>IF(AND(ISNUMBER(N108), ISNUMBER(M109)),N108+M109,"")</f>
        <v/>
      </c>
    </row>
    <row r="110" spans="2:14" x14ac:dyDescent="0.2">
      <c r="B110" s="80" t="s">
        <v>20</v>
      </c>
      <c r="C110" s="25"/>
      <c r="D110" s="23" t="e">
        <f>VLOOKUP($C110,DiveList!$C$3:$D$71,2,FALSE)</f>
        <v>#N/A</v>
      </c>
      <c r="E110" s="26"/>
      <c r="F110" s="24" t="e">
        <f>VLOOKUP($C110,DiveList!$C$3:$H$71,IF($E110="S",5,IF($E110="P", 4, IF($E110="T", 3,IF($E110="F",6,5)))), FALSE)</f>
        <v>#N/A</v>
      </c>
      <c r="G110" s="31"/>
      <c r="H110" s="32"/>
      <c r="I110" s="32"/>
      <c r="J110" s="33"/>
      <c r="K110" s="33"/>
      <c r="L110" s="53" t="str">
        <f t="shared" si="22"/>
        <v/>
      </c>
      <c r="M110" s="51" t="str">
        <f>IF(ISNUMBER(L110),L110*F110,"")</f>
        <v/>
      </c>
      <c r="N110" s="54" t="str">
        <f t="shared" ref="N110:N111" si="23">IF(AND(ISNUMBER(N109), ISNUMBER(M110)),N109+M110,"")</f>
        <v/>
      </c>
    </row>
    <row r="111" spans="2:14" ht="13.5" thickBot="1" x14ac:dyDescent="0.25">
      <c r="B111" s="80" t="s">
        <v>159</v>
      </c>
      <c r="C111" s="25"/>
      <c r="D111" s="23" t="e">
        <f>VLOOKUP($C111,DiveList!$C$3:$D$71,2,FALSE)</f>
        <v>#N/A</v>
      </c>
      <c r="E111" s="26"/>
      <c r="F111" s="24" t="e">
        <f>VLOOKUP($C111,DiveList!$C$3:$H$71,IF($E111="S",5,IF($E111="P", 4, IF($E111="T", 3,IF($E111="F",6,5)))), FALSE)</f>
        <v>#N/A</v>
      </c>
      <c r="G111" s="31"/>
      <c r="H111" s="32"/>
      <c r="I111" s="32"/>
      <c r="J111" s="33"/>
      <c r="K111" s="33"/>
      <c r="L111" s="53" t="str">
        <f t="shared" si="22"/>
        <v/>
      </c>
      <c r="M111" s="51" t="str">
        <f>IF(ISNUMBER(L111),L111*F111,"")</f>
        <v/>
      </c>
      <c r="N111" s="54" t="str">
        <f t="shared" si="23"/>
        <v/>
      </c>
    </row>
    <row r="112" spans="2:14" ht="14.25" thickTop="1" thickBot="1" x14ac:dyDescent="0.25">
      <c r="B112" s="56" t="s">
        <v>12</v>
      </c>
      <c r="C112" s="29"/>
      <c r="D112" s="57" t="e">
        <f>VLOOKUP($C112,DiveList!$C$3:$D$71,2,FALSE)</f>
        <v>#N/A</v>
      </c>
      <c r="E112" s="34"/>
      <c r="F112" s="58" t="e">
        <f>VLOOKUP($C112,DiveList!$C$3:$H$71,IF($E112="S",5,IF($E112="P", 4, IF($E112="T", 3,IF($E112="F",6,5)))), FALSE)</f>
        <v>#N/A</v>
      </c>
      <c r="G112" s="35"/>
      <c r="H112" s="36"/>
      <c r="I112" s="36"/>
      <c r="J112" s="36"/>
      <c r="K112" s="36"/>
      <c r="L112" s="59" t="str">
        <f t="shared" si="22"/>
        <v/>
      </c>
      <c r="M112" s="59" t="str">
        <f>IF(ISNUMBER(L112),L112*F112,"")</f>
        <v/>
      </c>
      <c r="N112" s="60" t="str">
        <f>IF(AND(ISNUMBER(N111), ISNUMBER(M112)),N111+M112,"")</f>
        <v/>
      </c>
    </row>
    <row r="113" spans="2:14" ht="14.25" thickTop="1" thickBot="1" x14ac:dyDescent="0.25">
      <c r="B113" s="61"/>
      <c r="C113" s="62"/>
      <c r="D113" s="62"/>
      <c r="E113" s="62"/>
      <c r="F113" s="63"/>
      <c r="G113" s="46"/>
      <c r="H113" s="40"/>
      <c r="I113" s="40"/>
      <c r="J113" s="40"/>
      <c r="K113" s="40"/>
      <c r="L113" s="40"/>
      <c r="M113" s="64" t="s">
        <v>30</v>
      </c>
      <c r="N113" s="74" t="str">
        <f>IF(ISNUMBER(N112),N112,N111)</f>
        <v/>
      </c>
    </row>
    <row r="114" spans="2:14" ht="13.5" thickTop="1" x14ac:dyDescent="0.2">
      <c r="B114" s="1"/>
      <c r="C114" s="5"/>
      <c r="D114" s="5"/>
      <c r="E114" s="5"/>
      <c r="F114" s="6"/>
      <c r="G114" s="2"/>
    </row>
    <row r="115" spans="2:14" ht="13.5" thickBot="1" x14ac:dyDescent="0.25"/>
    <row r="116" spans="2:14" x14ac:dyDescent="0.2">
      <c r="B116" s="42" t="s">
        <v>13</v>
      </c>
      <c r="C116" s="88"/>
      <c r="D116" s="43" t="s">
        <v>16</v>
      </c>
      <c r="E116" s="9" t="s">
        <v>110</v>
      </c>
      <c r="F116" s="44"/>
      <c r="G116" s="44"/>
      <c r="H116" s="44"/>
      <c r="I116" s="44"/>
      <c r="J116" s="44"/>
      <c r="K116" s="44"/>
      <c r="L116" s="44"/>
      <c r="M116" s="65" t="s">
        <v>128</v>
      </c>
      <c r="N116" s="90"/>
    </row>
    <row r="117" spans="2:14" ht="13.5" thickBot="1" x14ac:dyDescent="0.25">
      <c r="B117" s="71" t="s">
        <v>14</v>
      </c>
      <c r="C117" s="89"/>
      <c r="D117" s="43" t="s">
        <v>17</v>
      </c>
      <c r="E117" s="9" t="s">
        <v>127</v>
      </c>
      <c r="F117" s="44"/>
      <c r="G117" s="44"/>
      <c r="H117" s="44"/>
      <c r="I117" s="44"/>
      <c r="J117" s="44"/>
      <c r="K117" s="44"/>
      <c r="L117" s="44"/>
      <c r="M117" s="72" t="s">
        <v>129</v>
      </c>
      <c r="N117" s="91"/>
    </row>
    <row r="118" spans="2:14" x14ac:dyDescent="0.2">
      <c r="B118" s="45"/>
      <c r="C118" s="46"/>
      <c r="D118" s="46"/>
      <c r="E118" s="46"/>
      <c r="F118" s="46"/>
      <c r="G118" s="46"/>
      <c r="H118" s="40"/>
      <c r="I118" s="40"/>
      <c r="J118" s="40"/>
      <c r="K118" s="40"/>
      <c r="L118" s="40"/>
      <c r="M118" s="40"/>
      <c r="N118" s="40"/>
    </row>
    <row r="119" spans="2:14" x14ac:dyDescent="0.2">
      <c r="B119" s="47"/>
      <c r="C119" s="48" t="s">
        <v>3</v>
      </c>
      <c r="D119" s="49" t="s">
        <v>4</v>
      </c>
      <c r="E119" s="49" t="s">
        <v>5</v>
      </c>
      <c r="F119" s="49" t="s">
        <v>6</v>
      </c>
      <c r="G119" s="49">
        <v>1</v>
      </c>
      <c r="H119" s="50">
        <v>2</v>
      </c>
      <c r="I119" s="50">
        <v>3</v>
      </c>
      <c r="J119" s="50">
        <v>4</v>
      </c>
      <c r="K119" s="50">
        <v>5</v>
      </c>
      <c r="L119" s="51" t="s">
        <v>7</v>
      </c>
      <c r="M119" s="51" t="s">
        <v>8</v>
      </c>
      <c r="N119" s="51" t="s">
        <v>126</v>
      </c>
    </row>
    <row r="120" spans="2:14" x14ac:dyDescent="0.2">
      <c r="B120" s="52" t="s">
        <v>9</v>
      </c>
      <c r="C120" s="30">
        <v>101</v>
      </c>
      <c r="D120" s="27" t="s">
        <v>22</v>
      </c>
      <c r="E120" s="28"/>
      <c r="F120" s="24">
        <v>1.9</v>
      </c>
      <c r="G120" s="31"/>
      <c r="H120" s="32"/>
      <c r="I120" s="32"/>
      <c r="J120" s="32"/>
      <c r="K120" s="32"/>
      <c r="L120" s="53" t="str">
        <f>IF(COUNT(G120:K120)=0,"", IF(COUNT(G120:K120)=2,SUM(G120:K120)*1.5, IF(COUNT(G120:K120)=3,SUM(G120:K120), IF(COUNT(G120:K120)=5,SUM(G120:K120)-MIN(G120:K120)-MAX(G120:K120), ))))</f>
        <v/>
      </c>
      <c r="M120" s="51" t="str">
        <f t="shared" ref="M120:M121" si="24">IF(ISNUMBER(L120),L120*F120,"")</f>
        <v/>
      </c>
      <c r="N120" s="54" t="str">
        <f>M120</f>
        <v/>
      </c>
    </row>
    <row r="121" spans="2:14" x14ac:dyDescent="0.2">
      <c r="B121" s="55" t="s">
        <v>10</v>
      </c>
      <c r="C121" s="25"/>
      <c r="D121" s="23" t="e">
        <f>VLOOKUP($C121,DiveList!$C$3:$D$71,2,FALSE)</f>
        <v>#N/A</v>
      </c>
      <c r="E121" s="26"/>
      <c r="F121" s="24" t="e">
        <f>VLOOKUP($C121,DiveList!$C$3:$H$71,IF($E121="S",5,IF($E121="P", 4, IF($E121="T", 3,IF($E121="F",6,5)))), FALSE)</f>
        <v>#N/A</v>
      </c>
      <c r="G121" s="31"/>
      <c r="H121" s="32"/>
      <c r="I121" s="32"/>
      <c r="J121" s="33"/>
      <c r="K121" s="33"/>
      <c r="L121" s="53" t="str">
        <f t="shared" ref="L121:L126" si="25">IF(COUNT(G121:K121)=0,"", IF(COUNT(G121:K121)=2,SUM(G121:K121)*1.5, IF(COUNT(G121:K121)=3,SUM(G121:K121), IF(COUNT(G121:K121)=5,SUM(G121:K121)-MIN(G121:K121)-MAX(G121:K121), ))))</f>
        <v/>
      </c>
      <c r="M121" s="51" t="str">
        <f t="shared" si="24"/>
        <v/>
      </c>
      <c r="N121" s="54" t="str">
        <f>IF(AND(ISNUMBER(N120), ISNUMBER(M121)),N120+M121,"")</f>
        <v/>
      </c>
    </row>
    <row r="122" spans="2:14" x14ac:dyDescent="0.2">
      <c r="B122" s="55" t="s">
        <v>11</v>
      </c>
      <c r="C122" s="25"/>
      <c r="D122" s="23" t="e">
        <f>VLOOKUP($C122,DiveList!$C$3:$D$71,2,FALSE)</f>
        <v>#N/A</v>
      </c>
      <c r="E122" s="26"/>
      <c r="F122" s="24" t="e">
        <f>VLOOKUP($C122,DiveList!$C$3:$H$71,IF($E122="S",5,IF($E122="P", 4, IF($E122="T", 3,IF($E122="F",6,5)))), FALSE)</f>
        <v>#N/A</v>
      </c>
      <c r="G122" s="31"/>
      <c r="H122" s="32"/>
      <c r="I122" s="32"/>
      <c r="J122" s="33"/>
      <c r="K122" s="33"/>
      <c r="L122" s="53" t="str">
        <f t="shared" si="25"/>
        <v/>
      </c>
      <c r="M122" s="51" t="str">
        <f>IF(ISNUMBER(L122),L122*F122,"")</f>
        <v/>
      </c>
      <c r="N122" s="54" t="str">
        <f>IF(AND(ISNUMBER(N121), ISNUMBER(M122)),N121+M122,"")</f>
        <v/>
      </c>
    </row>
    <row r="123" spans="2:14" x14ac:dyDescent="0.2">
      <c r="B123" s="80" t="s">
        <v>19</v>
      </c>
      <c r="C123" s="25"/>
      <c r="D123" s="23" t="e">
        <f>VLOOKUP($C123,DiveList!$C$3:$D$71,2,FALSE)</f>
        <v>#N/A</v>
      </c>
      <c r="E123" s="26"/>
      <c r="F123" s="24" t="e">
        <f>VLOOKUP($C123,DiveList!$C$3:$H$71,IF($E123="S",5,IF($E123="P", 4, IF($E123="T", 3,IF($E123="F",6,5)))), FALSE)</f>
        <v>#N/A</v>
      </c>
      <c r="G123" s="31"/>
      <c r="H123" s="32"/>
      <c r="I123" s="32"/>
      <c r="J123" s="33"/>
      <c r="K123" s="33"/>
      <c r="L123" s="53" t="str">
        <f t="shared" si="25"/>
        <v/>
      </c>
      <c r="M123" s="51" t="str">
        <f>IF(ISNUMBER(L123),L123*F123,"")</f>
        <v/>
      </c>
      <c r="N123" s="54" t="str">
        <f>IF(AND(ISNUMBER(N122), ISNUMBER(M123)),N122+M123,"")</f>
        <v/>
      </c>
    </row>
    <row r="124" spans="2:14" x14ac:dyDescent="0.2">
      <c r="B124" s="80" t="s">
        <v>20</v>
      </c>
      <c r="C124" s="25"/>
      <c r="D124" s="23" t="e">
        <f>VLOOKUP($C124,DiveList!$C$3:$D$71,2,FALSE)</f>
        <v>#N/A</v>
      </c>
      <c r="E124" s="26"/>
      <c r="F124" s="24" t="e">
        <f>VLOOKUP($C124,DiveList!$C$3:$H$71,IF($E124="S",5,IF($E124="P", 4, IF($E124="T", 3,IF($E124="F",6,5)))), FALSE)</f>
        <v>#N/A</v>
      </c>
      <c r="G124" s="31"/>
      <c r="H124" s="32"/>
      <c r="I124" s="32"/>
      <c r="J124" s="33"/>
      <c r="K124" s="33"/>
      <c r="L124" s="53" t="str">
        <f t="shared" si="25"/>
        <v/>
      </c>
      <c r="M124" s="51" t="str">
        <f>IF(ISNUMBER(L124),L124*F124,"")</f>
        <v/>
      </c>
      <c r="N124" s="54" t="str">
        <f t="shared" ref="N124:N125" si="26">IF(AND(ISNUMBER(N123), ISNUMBER(M124)),N123+M124,"")</f>
        <v/>
      </c>
    </row>
    <row r="125" spans="2:14" ht="13.5" thickBot="1" x14ac:dyDescent="0.25">
      <c r="B125" s="80" t="s">
        <v>159</v>
      </c>
      <c r="C125" s="25"/>
      <c r="D125" s="23" t="e">
        <f>VLOOKUP($C125,DiveList!$C$3:$D$71,2,FALSE)</f>
        <v>#N/A</v>
      </c>
      <c r="E125" s="26"/>
      <c r="F125" s="24" t="e">
        <f>VLOOKUP($C125,DiveList!$C$3:$H$71,IF($E125="S",5,IF($E125="P", 4, IF($E125="T", 3,IF($E125="F",6,5)))), FALSE)</f>
        <v>#N/A</v>
      </c>
      <c r="G125" s="31"/>
      <c r="H125" s="32"/>
      <c r="I125" s="32"/>
      <c r="J125" s="33"/>
      <c r="K125" s="33"/>
      <c r="L125" s="53" t="str">
        <f t="shared" si="25"/>
        <v/>
      </c>
      <c r="M125" s="51" t="str">
        <f>IF(ISNUMBER(L125),L125*F125,"")</f>
        <v/>
      </c>
      <c r="N125" s="54" t="str">
        <f t="shared" si="26"/>
        <v/>
      </c>
    </row>
    <row r="126" spans="2:14" ht="14.25" thickTop="1" thickBot="1" x14ac:dyDescent="0.25">
      <c r="B126" s="56" t="s">
        <v>12</v>
      </c>
      <c r="C126" s="29"/>
      <c r="D126" s="57" t="e">
        <f>VLOOKUP($C126,DiveList!$C$3:$D$71,2,FALSE)</f>
        <v>#N/A</v>
      </c>
      <c r="E126" s="34"/>
      <c r="F126" s="58" t="e">
        <f>VLOOKUP($C126,DiveList!$C$3:$H$71,IF($E126="S",5,IF($E126="P", 4, IF($E126="T", 3,IF($E126="F",6,5)))), FALSE)</f>
        <v>#N/A</v>
      </c>
      <c r="G126" s="35"/>
      <c r="H126" s="36"/>
      <c r="I126" s="36"/>
      <c r="J126" s="36"/>
      <c r="K126" s="36"/>
      <c r="L126" s="59" t="str">
        <f t="shared" si="25"/>
        <v/>
      </c>
      <c r="M126" s="59" t="str">
        <f>IF(ISNUMBER(L126),L126*F126,"")</f>
        <v/>
      </c>
      <c r="N126" s="60" t="str">
        <f>IF(AND(ISNUMBER(N125), ISNUMBER(M126)),N125+M126,"")</f>
        <v/>
      </c>
    </row>
    <row r="127" spans="2:14" ht="14.25" thickTop="1" thickBot="1" x14ac:dyDescent="0.25">
      <c r="B127" s="61"/>
      <c r="C127" s="62"/>
      <c r="D127" s="62"/>
      <c r="E127" s="62"/>
      <c r="F127" s="63"/>
      <c r="G127" s="46"/>
      <c r="H127" s="40"/>
      <c r="I127" s="40"/>
      <c r="J127" s="40"/>
      <c r="K127" s="40"/>
      <c r="L127" s="40"/>
      <c r="M127" s="64" t="s">
        <v>30</v>
      </c>
      <c r="N127" s="74" t="str">
        <f>IF(ISNUMBER(N126),N126,N125)</f>
        <v/>
      </c>
    </row>
    <row r="128" spans="2:14" ht="13.5" thickTop="1" x14ac:dyDescent="0.2">
      <c r="B128" s="1"/>
      <c r="C128" s="5"/>
      <c r="D128" s="5"/>
      <c r="E128" s="5"/>
      <c r="F128" s="6"/>
      <c r="G128" s="2"/>
    </row>
    <row r="129" spans="2:14" ht="13.5" thickBot="1" x14ac:dyDescent="0.25"/>
    <row r="130" spans="2:14" x14ac:dyDescent="0.2">
      <c r="B130" s="42" t="s">
        <v>13</v>
      </c>
      <c r="C130" s="88"/>
      <c r="D130" s="43" t="s">
        <v>16</v>
      </c>
      <c r="E130" s="9" t="s">
        <v>110</v>
      </c>
      <c r="F130" s="44"/>
      <c r="G130" s="44"/>
      <c r="H130" s="44"/>
      <c r="I130" s="44"/>
      <c r="J130" s="44"/>
      <c r="K130" s="44"/>
      <c r="L130" s="44"/>
      <c r="M130" s="65" t="s">
        <v>128</v>
      </c>
      <c r="N130" s="90"/>
    </row>
    <row r="131" spans="2:14" ht="13.5" thickBot="1" x14ac:dyDescent="0.25">
      <c r="B131" s="71" t="s">
        <v>14</v>
      </c>
      <c r="C131" s="89"/>
      <c r="D131" s="43" t="s">
        <v>17</v>
      </c>
      <c r="E131" s="9" t="s">
        <v>127</v>
      </c>
      <c r="F131" s="44"/>
      <c r="G131" s="44"/>
      <c r="H131" s="44"/>
      <c r="I131" s="44"/>
      <c r="J131" s="44"/>
      <c r="K131" s="44"/>
      <c r="L131" s="44"/>
      <c r="M131" s="72" t="s">
        <v>129</v>
      </c>
      <c r="N131" s="91"/>
    </row>
    <row r="132" spans="2:14" x14ac:dyDescent="0.2">
      <c r="B132" s="45"/>
      <c r="C132" s="46"/>
      <c r="D132" s="46"/>
      <c r="E132" s="46"/>
      <c r="F132" s="46"/>
      <c r="G132" s="46"/>
      <c r="H132" s="40"/>
      <c r="I132" s="40"/>
      <c r="J132" s="40"/>
      <c r="K132" s="40"/>
      <c r="L132" s="40"/>
      <c r="M132" s="40"/>
      <c r="N132" s="40"/>
    </row>
    <row r="133" spans="2:14" x14ac:dyDescent="0.2">
      <c r="B133" s="47"/>
      <c r="C133" s="48" t="s">
        <v>3</v>
      </c>
      <c r="D133" s="49" t="s">
        <v>4</v>
      </c>
      <c r="E133" s="49" t="s">
        <v>5</v>
      </c>
      <c r="F133" s="49" t="s">
        <v>6</v>
      </c>
      <c r="G133" s="49">
        <v>1</v>
      </c>
      <c r="H133" s="50">
        <v>2</v>
      </c>
      <c r="I133" s="50">
        <v>3</v>
      </c>
      <c r="J133" s="50">
        <v>4</v>
      </c>
      <c r="K133" s="50">
        <v>5</v>
      </c>
      <c r="L133" s="51" t="s">
        <v>7</v>
      </c>
      <c r="M133" s="51" t="s">
        <v>8</v>
      </c>
      <c r="N133" s="51" t="s">
        <v>126</v>
      </c>
    </row>
    <row r="134" spans="2:14" x14ac:dyDescent="0.2">
      <c r="B134" s="52" t="s">
        <v>9</v>
      </c>
      <c r="C134" s="30">
        <v>101</v>
      </c>
      <c r="D134" s="27" t="s">
        <v>22</v>
      </c>
      <c r="E134" s="28"/>
      <c r="F134" s="24">
        <v>1.9</v>
      </c>
      <c r="G134" s="31"/>
      <c r="H134" s="32"/>
      <c r="I134" s="32"/>
      <c r="J134" s="32"/>
      <c r="K134" s="32"/>
      <c r="L134" s="53" t="str">
        <f>IF(COUNT(G134:K134)=0,"", IF(COUNT(G134:K134)=2,SUM(G134:K134)*1.5, IF(COUNT(G134:K134)=3,SUM(G134:K134), IF(COUNT(G134:K134)=5,SUM(G134:K134)-MIN(G134:K134)-MAX(G134:K134), ))))</f>
        <v/>
      </c>
      <c r="M134" s="51" t="str">
        <f t="shared" ref="M134:M135" si="27">IF(ISNUMBER(L134),L134*F134,"")</f>
        <v/>
      </c>
      <c r="N134" s="54" t="str">
        <f>M134</f>
        <v/>
      </c>
    </row>
    <row r="135" spans="2:14" x14ac:dyDescent="0.2">
      <c r="B135" s="55" t="s">
        <v>10</v>
      </c>
      <c r="C135" s="25"/>
      <c r="D135" s="23" t="e">
        <f>VLOOKUP($C135,DiveList!$C$3:$D$71,2,FALSE)</f>
        <v>#N/A</v>
      </c>
      <c r="E135" s="26"/>
      <c r="F135" s="24" t="e">
        <f>VLOOKUP($C135,DiveList!$C$3:$H$71,IF($E135="S",5,IF($E135="P", 4, IF($E135="T", 3,IF($E135="F",6,5)))), FALSE)</f>
        <v>#N/A</v>
      </c>
      <c r="G135" s="31"/>
      <c r="H135" s="32"/>
      <c r="I135" s="32"/>
      <c r="J135" s="33"/>
      <c r="K135" s="33"/>
      <c r="L135" s="53" t="str">
        <f t="shared" ref="L135:L140" si="28">IF(COUNT(G135:K135)=0,"", IF(COUNT(G135:K135)=2,SUM(G135:K135)*1.5, IF(COUNT(G135:K135)=3,SUM(G135:K135), IF(COUNT(G135:K135)=5,SUM(G135:K135)-MIN(G135:K135)-MAX(G135:K135), ))))</f>
        <v/>
      </c>
      <c r="M135" s="51" t="str">
        <f t="shared" si="27"/>
        <v/>
      </c>
      <c r="N135" s="54" t="str">
        <f>IF(AND(ISNUMBER(N134), ISNUMBER(M135)),N134+M135,"")</f>
        <v/>
      </c>
    </row>
    <row r="136" spans="2:14" x14ac:dyDescent="0.2">
      <c r="B136" s="55" t="s">
        <v>11</v>
      </c>
      <c r="C136" s="25"/>
      <c r="D136" s="23" t="e">
        <f>VLOOKUP($C136,DiveList!$C$3:$D$71,2,FALSE)</f>
        <v>#N/A</v>
      </c>
      <c r="E136" s="26"/>
      <c r="F136" s="24" t="e">
        <f>VLOOKUP($C136,DiveList!$C$3:$H$71,IF($E136="S",5,IF($E136="P", 4, IF($E136="T", 3,IF($E136="F",6,5)))), FALSE)</f>
        <v>#N/A</v>
      </c>
      <c r="G136" s="31"/>
      <c r="H136" s="32"/>
      <c r="I136" s="32"/>
      <c r="J136" s="33"/>
      <c r="K136" s="33"/>
      <c r="L136" s="53" t="str">
        <f t="shared" si="28"/>
        <v/>
      </c>
      <c r="M136" s="51" t="str">
        <f>IF(ISNUMBER(L136),L136*F136,"")</f>
        <v/>
      </c>
      <c r="N136" s="54" t="str">
        <f>IF(AND(ISNUMBER(N135), ISNUMBER(M136)),N135+M136,"")</f>
        <v/>
      </c>
    </row>
    <row r="137" spans="2:14" x14ac:dyDescent="0.2">
      <c r="B137" s="80" t="s">
        <v>19</v>
      </c>
      <c r="C137" s="25"/>
      <c r="D137" s="23" t="e">
        <f>VLOOKUP($C137,DiveList!$C$3:$D$71,2,FALSE)</f>
        <v>#N/A</v>
      </c>
      <c r="E137" s="26"/>
      <c r="F137" s="24" t="e">
        <f>VLOOKUP($C137,DiveList!$C$3:$H$71,IF($E137="S",5,IF($E137="P", 4, IF($E137="T", 3,IF($E137="F",6,5)))), FALSE)</f>
        <v>#N/A</v>
      </c>
      <c r="G137" s="31"/>
      <c r="H137" s="32"/>
      <c r="I137" s="32"/>
      <c r="J137" s="33"/>
      <c r="K137" s="33"/>
      <c r="L137" s="53" t="str">
        <f t="shared" si="28"/>
        <v/>
      </c>
      <c r="M137" s="51" t="str">
        <f>IF(ISNUMBER(L137),L137*F137,"")</f>
        <v/>
      </c>
      <c r="N137" s="54" t="str">
        <f>IF(AND(ISNUMBER(N136), ISNUMBER(M137)),N136+M137,"")</f>
        <v/>
      </c>
    </row>
    <row r="138" spans="2:14" x14ac:dyDescent="0.2">
      <c r="B138" s="80" t="s">
        <v>20</v>
      </c>
      <c r="C138" s="25"/>
      <c r="D138" s="23" t="e">
        <f>VLOOKUP($C138,DiveList!$C$3:$D$71,2,FALSE)</f>
        <v>#N/A</v>
      </c>
      <c r="E138" s="26"/>
      <c r="F138" s="24" t="e">
        <f>VLOOKUP($C138,DiveList!$C$3:$H$71,IF($E138="S",5,IF($E138="P", 4, IF($E138="T", 3,IF($E138="F",6,5)))), FALSE)</f>
        <v>#N/A</v>
      </c>
      <c r="G138" s="31"/>
      <c r="H138" s="32"/>
      <c r="I138" s="32"/>
      <c r="J138" s="33"/>
      <c r="K138" s="33"/>
      <c r="L138" s="53" t="str">
        <f t="shared" si="28"/>
        <v/>
      </c>
      <c r="M138" s="51" t="str">
        <f>IF(ISNUMBER(L138),L138*F138,"")</f>
        <v/>
      </c>
      <c r="N138" s="54" t="str">
        <f t="shared" ref="N138:N139" si="29">IF(AND(ISNUMBER(N137), ISNUMBER(M138)),N137+M138,"")</f>
        <v/>
      </c>
    </row>
    <row r="139" spans="2:14" ht="13.5" thickBot="1" x14ac:dyDescent="0.25">
      <c r="B139" s="80" t="s">
        <v>159</v>
      </c>
      <c r="C139" s="25"/>
      <c r="D139" s="23" t="e">
        <f>VLOOKUP($C139,DiveList!$C$3:$D$71,2,FALSE)</f>
        <v>#N/A</v>
      </c>
      <c r="E139" s="26"/>
      <c r="F139" s="24" t="e">
        <f>VLOOKUP($C139,DiveList!$C$3:$H$71,IF($E139="S",5,IF($E139="P", 4, IF($E139="T", 3,IF($E139="F",6,5)))), FALSE)</f>
        <v>#N/A</v>
      </c>
      <c r="G139" s="31"/>
      <c r="H139" s="32"/>
      <c r="I139" s="32"/>
      <c r="J139" s="33"/>
      <c r="K139" s="33"/>
      <c r="L139" s="53" t="str">
        <f t="shared" si="28"/>
        <v/>
      </c>
      <c r="M139" s="51" t="str">
        <f>IF(ISNUMBER(L139),L139*F139,"")</f>
        <v/>
      </c>
      <c r="N139" s="54" t="str">
        <f t="shared" si="29"/>
        <v/>
      </c>
    </row>
    <row r="140" spans="2:14" ht="14.25" thickTop="1" thickBot="1" x14ac:dyDescent="0.25">
      <c r="B140" s="56" t="s">
        <v>12</v>
      </c>
      <c r="C140" s="29"/>
      <c r="D140" s="57" t="e">
        <f>VLOOKUP($C140,DiveList!$C$3:$D$71,2,FALSE)</f>
        <v>#N/A</v>
      </c>
      <c r="E140" s="34"/>
      <c r="F140" s="58" t="e">
        <f>VLOOKUP($C140,DiveList!$C$3:$H$71,IF($E140="S",5,IF($E140="P", 4, IF($E140="T", 3,IF($E140="F",6,5)))), FALSE)</f>
        <v>#N/A</v>
      </c>
      <c r="G140" s="35"/>
      <c r="H140" s="36"/>
      <c r="I140" s="36"/>
      <c r="J140" s="36"/>
      <c r="K140" s="36"/>
      <c r="L140" s="59" t="str">
        <f t="shared" si="28"/>
        <v/>
      </c>
      <c r="M140" s="59" t="str">
        <f>IF(ISNUMBER(L140),L140*F140,"")</f>
        <v/>
      </c>
      <c r="N140" s="60" t="str">
        <f>IF(AND(ISNUMBER(N139), ISNUMBER(M140)),N139+M140,"")</f>
        <v/>
      </c>
    </row>
    <row r="141" spans="2:14" ht="14.25" thickTop="1" thickBot="1" x14ac:dyDescent="0.25">
      <c r="B141" s="61"/>
      <c r="C141" s="62"/>
      <c r="D141" s="62"/>
      <c r="E141" s="62"/>
      <c r="F141" s="63"/>
      <c r="G141" s="46"/>
      <c r="H141" s="40"/>
      <c r="I141" s="40"/>
      <c r="J141" s="40"/>
      <c r="K141" s="40"/>
      <c r="L141" s="40"/>
      <c r="M141" s="64" t="s">
        <v>30</v>
      </c>
      <c r="N141" s="74" t="str">
        <f>IF(ISNUMBER(N140),N140,N139)</f>
        <v/>
      </c>
    </row>
    <row r="142" spans="2:14" ht="13.5" thickTop="1" x14ac:dyDescent="0.2">
      <c r="B142" s="1"/>
      <c r="C142" s="5"/>
      <c r="D142" s="5"/>
      <c r="E142" s="5"/>
      <c r="F142" s="6"/>
      <c r="G142" s="2"/>
    </row>
    <row r="143" spans="2:14" ht="13.5" thickBot="1" x14ac:dyDescent="0.25"/>
    <row r="144" spans="2:14" x14ac:dyDescent="0.2">
      <c r="B144" s="42" t="s">
        <v>13</v>
      </c>
      <c r="C144" s="88"/>
      <c r="D144" s="43" t="s">
        <v>16</v>
      </c>
      <c r="E144" s="9" t="s">
        <v>110</v>
      </c>
      <c r="F144" s="44"/>
      <c r="G144" s="44"/>
      <c r="H144" s="44"/>
      <c r="I144" s="44"/>
      <c r="J144" s="44"/>
      <c r="K144" s="44"/>
      <c r="L144" s="44"/>
      <c r="M144" s="65" t="s">
        <v>128</v>
      </c>
      <c r="N144" s="90"/>
    </row>
    <row r="145" spans="2:14" ht="13.5" thickBot="1" x14ac:dyDescent="0.25">
      <c r="B145" s="71" t="s">
        <v>14</v>
      </c>
      <c r="C145" s="89"/>
      <c r="D145" s="43" t="s">
        <v>17</v>
      </c>
      <c r="E145" s="9" t="s">
        <v>127</v>
      </c>
      <c r="F145" s="44"/>
      <c r="G145" s="44"/>
      <c r="H145" s="44"/>
      <c r="I145" s="44"/>
      <c r="J145" s="44"/>
      <c r="K145" s="44"/>
      <c r="L145" s="44"/>
      <c r="M145" s="72" t="s">
        <v>129</v>
      </c>
      <c r="N145" s="91"/>
    </row>
    <row r="146" spans="2:14" x14ac:dyDescent="0.2">
      <c r="B146" s="45"/>
      <c r="C146" s="46"/>
      <c r="D146" s="46"/>
      <c r="E146" s="46"/>
      <c r="F146" s="46"/>
      <c r="G146" s="46"/>
      <c r="H146" s="40"/>
      <c r="I146" s="40"/>
      <c r="J146" s="40"/>
      <c r="K146" s="40"/>
      <c r="L146" s="40"/>
      <c r="M146" s="40"/>
      <c r="N146" s="40"/>
    </row>
    <row r="147" spans="2:14" x14ac:dyDescent="0.2">
      <c r="B147" s="47"/>
      <c r="C147" s="48" t="s">
        <v>3</v>
      </c>
      <c r="D147" s="49" t="s">
        <v>4</v>
      </c>
      <c r="E147" s="49" t="s">
        <v>5</v>
      </c>
      <c r="F147" s="49" t="s">
        <v>6</v>
      </c>
      <c r="G147" s="49">
        <v>1</v>
      </c>
      <c r="H147" s="50">
        <v>2</v>
      </c>
      <c r="I147" s="50">
        <v>3</v>
      </c>
      <c r="J147" s="50">
        <v>4</v>
      </c>
      <c r="K147" s="50">
        <v>5</v>
      </c>
      <c r="L147" s="51" t="s">
        <v>7</v>
      </c>
      <c r="M147" s="51" t="s">
        <v>8</v>
      </c>
      <c r="N147" s="51" t="s">
        <v>126</v>
      </c>
    </row>
    <row r="148" spans="2:14" x14ac:dyDescent="0.2">
      <c r="B148" s="52" t="s">
        <v>9</v>
      </c>
      <c r="C148" s="30">
        <v>101</v>
      </c>
      <c r="D148" s="27" t="s">
        <v>22</v>
      </c>
      <c r="E148" s="28"/>
      <c r="F148" s="24">
        <v>1.9</v>
      </c>
      <c r="G148" s="31"/>
      <c r="H148" s="32"/>
      <c r="I148" s="32"/>
      <c r="J148" s="32"/>
      <c r="K148" s="32"/>
      <c r="L148" s="53" t="str">
        <f>IF(COUNT(G148:K148)=0,"", IF(COUNT(G148:K148)=2,SUM(G148:K148)*1.5, IF(COUNT(G148:K148)=3,SUM(G148:K148), IF(COUNT(G148:K148)=5,SUM(G148:K148)-MIN(G148:K148)-MAX(G148:K148), ))))</f>
        <v/>
      </c>
      <c r="M148" s="51" t="str">
        <f t="shared" ref="M148:M149" si="30">IF(ISNUMBER(L148),L148*F148,"")</f>
        <v/>
      </c>
      <c r="N148" s="54" t="str">
        <f>M148</f>
        <v/>
      </c>
    </row>
    <row r="149" spans="2:14" x14ac:dyDescent="0.2">
      <c r="B149" s="55" t="s">
        <v>10</v>
      </c>
      <c r="C149" s="25"/>
      <c r="D149" s="23" t="e">
        <f>VLOOKUP($C149,DiveList!$C$3:$D$71,2,FALSE)</f>
        <v>#N/A</v>
      </c>
      <c r="E149" s="26"/>
      <c r="F149" s="24" t="e">
        <f>VLOOKUP($C149,DiveList!$C$3:$H$71,IF($E149="S",5,IF($E149="P", 4, IF($E149="T", 3,IF($E149="F",6,5)))), FALSE)</f>
        <v>#N/A</v>
      </c>
      <c r="G149" s="31"/>
      <c r="H149" s="32"/>
      <c r="I149" s="32"/>
      <c r="J149" s="33"/>
      <c r="K149" s="33"/>
      <c r="L149" s="53" t="str">
        <f t="shared" ref="L149:L154" si="31">IF(COUNT(G149:K149)=0,"", IF(COUNT(G149:K149)=2,SUM(G149:K149)*1.5, IF(COUNT(G149:K149)=3,SUM(G149:K149), IF(COUNT(G149:K149)=5,SUM(G149:K149)-MIN(G149:K149)-MAX(G149:K149), ))))</f>
        <v/>
      </c>
      <c r="M149" s="51" t="str">
        <f t="shared" si="30"/>
        <v/>
      </c>
      <c r="N149" s="54" t="str">
        <f>IF(AND(ISNUMBER(N148), ISNUMBER(M149)),N148+M149,"")</f>
        <v/>
      </c>
    </row>
    <row r="150" spans="2:14" x14ac:dyDescent="0.2">
      <c r="B150" s="55" t="s">
        <v>11</v>
      </c>
      <c r="C150" s="25"/>
      <c r="D150" s="23" t="e">
        <f>VLOOKUP($C150,DiveList!$C$3:$D$71,2,FALSE)</f>
        <v>#N/A</v>
      </c>
      <c r="E150" s="26"/>
      <c r="F150" s="24" t="e">
        <f>VLOOKUP($C150,DiveList!$C$3:$H$71,IF($E150="S",5,IF($E150="P", 4, IF($E150="T", 3,IF($E150="F",6,5)))), FALSE)</f>
        <v>#N/A</v>
      </c>
      <c r="G150" s="31"/>
      <c r="H150" s="32"/>
      <c r="I150" s="32"/>
      <c r="J150" s="33"/>
      <c r="K150" s="33"/>
      <c r="L150" s="53" t="str">
        <f t="shared" si="31"/>
        <v/>
      </c>
      <c r="M150" s="51" t="str">
        <f>IF(ISNUMBER(L150),L150*F150,"")</f>
        <v/>
      </c>
      <c r="N150" s="54" t="str">
        <f>IF(AND(ISNUMBER(N149), ISNUMBER(M150)),N149+M150,"")</f>
        <v/>
      </c>
    </row>
    <row r="151" spans="2:14" x14ac:dyDescent="0.2">
      <c r="B151" s="80" t="s">
        <v>19</v>
      </c>
      <c r="C151" s="25"/>
      <c r="D151" s="23" t="e">
        <f>VLOOKUP($C151,DiveList!$C$3:$D$71,2,FALSE)</f>
        <v>#N/A</v>
      </c>
      <c r="E151" s="26"/>
      <c r="F151" s="24" t="e">
        <f>VLOOKUP($C151,DiveList!$C$3:$H$71,IF($E151="S",5,IF($E151="P", 4, IF($E151="T", 3,IF($E151="F",6,5)))), FALSE)</f>
        <v>#N/A</v>
      </c>
      <c r="G151" s="31"/>
      <c r="H151" s="32"/>
      <c r="I151" s="32"/>
      <c r="J151" s="33"/>
      <c r="K151" s="33"/>
      <c r="L151" s="53" t="str">
        <f t="shared" si="31"/>
        <v/>
      </c>
      <c r="M151" s="51" t="str">
        <f>IF(ISNUMBER(L151),L151*F151,"")</f>
        <v/>
      </c>
      <c r="N151" s="54" t="str">
        <f>IF(AND(ISNUMBER(N150), ISNUMBER(M151)),N150+M151,"")</f>
        <v/>
      </c>
    </row>
    <row r="152" spans="2:14" x14ac:dyDescent="0.2">
      <c r="B152" s="80" t="s">
        <v>20</v>
      </c>
      <c r="C152" s="25"/>
      <c r="D152" s="23" t="e">
        <f>VLOOKUP($C152,DiveList!$C$3:$D$71,2,FALSE)</f>
        <v>#N/A</v>
      </c>
      <c r="E152" s="26"/>
      <c r="F152" s="24" t="e">
        <f>VLOOKUP($C152,DiveList!$C$3:$H$71,IF($E152="S",5,IF($E152="P", 4, IF($E152="T", 3,IF($E152="F",6,5)))), FALSE)</f>
        <v>#N/A</v>
      </c>
      <c r="G152" s="31"/>
      <c r="H152" s="32"/>
      <c r="I152" s="32"/>
      <c r="J152" s="33"/>
      <c r="K152" s="33"/>
      <c r="L152" s="53" t="str">
        <f t="shared" si="31"/>
        <v/>
      </c>
      <c r="M152" s="51" t="str">
        <f>IF(ISNUMBER(L152),L152*F152,"")</f>
        <v/>
      </c>
      <c r="N152" s="54" t="str">
        <f t="shared" ref="N152:N153" si="32">IF(AND(ISNUMBER(N151), ISNUMBER(M152)),N151+M152,"")</f>
        <v/>
      </c>
    </row>
    <row r="153" spans="2:14" ht="13.5" thickBot="1" x14ac:dyDescent="0.25">
      <c r="B153" s="80" t="s">
        <v>159</v>
      </c>
      <c r="C153" s="25"/>
      <c r="D153" s="23" t="e">
        <f>VLOOKUP($C153,DiveList!$C$3:$D$71,2,FALSE)</f>
        <v>#N/A</v>
      </c>
      <c r="E153" s="26"/>
      <c r="F153" s="24" t="e">
        <f>VLOOKUP($C153,DiveList!$C$3:$H$71,IF($E153="S",5,IF($E153="P", 4, IF($E153="T", 3,IF($E153="F",6,5)))), FALSE)</f>
        <v>#N/A</v>
      </c>
      <c r="G153" s="31"/>
      <c r="H153" s="32"/>
      <c r="I153" s="32"/>
      <c r="J153" s="33"/>
      <c r="K153" s="33"/>
      <c r="L153" s="53" t="str">
        <f t="shared" si="31"/>
        <v/>
      </c>
      <c r="M153" s="51" t="str">
        <f>IF(ISNUMBER(L153),L153*F153,"")</f>
        <v/>
      </c>
      <c r="N153" s="54" t="str">
        <f t="shared" si="32"/>
        <v/>
      </c>
    </row>
    <row r="154" spans="2:14" ht="14.25" thickTop="1" thickBot="1" x14ac:dyDescent="0.25">
      <c r="B154" s="56" t="s">
        <v>12</v>
      </c>
      <c r="C154" s="29"/>
      <c r="D154" s="57" t="e">
        <f>VLOOKUP($C154,DiveList!$C$3:$D$71,2,FALSE)</f>
        <v>#N/A</v>
      </c>
      <c r="E154" s="34"/>
      <c r="F154" s="58" t="e">
        <f>VLOOKUP($C154,DiveList!$C$3:$H$71,IF($E154="S",5,IF($E154="P", 4, IF($E154="T", 3,IF($E154="F",6,5)))), FALSE)</f>
        <v>#N/A</v>
      </c>
      <c r="G154" s="35"/>
      <c r="H154" s="36"/>
      <c r="I154" s="36"/>
      <c r="J154" s="36"/>
      <c r="K154" s="36"/>
      <c r="L154" s="59" t="str">
        <f t="shared" si="31"/>
        <v/>
      </c>
      <c r="M154" s="59" t="str">
        <f>IF(ISNUMBER(L154),L154*F154,"")</f>
        <v/>
      </c>
      <c r="N154" s="60" t="str">
        <f>IF(AND(ISNUMBER(N153), ISNUMBER(M154)),N153+M154,"")</f>
        <v/>
      </c>
    </row>
    <row r="155" spans="2:14" ht="14.25" thickTop="1" thickBot="1" x14ac:dyDescent="0.25">
      <c r="B155" s="61"/>
      <c r="C155" s="62"/>
      <c r="D155" s="62"/>
      <c r="E155" s="62"/>
      <c r="F155" s="63"/>
      <c r="G155" s="46"/>
      <c r="H155" s="40"/>
      <c r="I155" s="40"/>
      <c r="J155" s="40"/>
      <c r="K155" s="40"/>
      <c r="L155" s="40"/>
      <c r="M155" s="64" t="s">
        <v>30</v>
      </c>
      <c r="N155" s="74" t="str">
        <f>IF(ISNUMBER(N154),N154,N153)</f>
        <v/>
      </c>
    </row>
    <row r="156" spans="2:14" ht="13.5" thickTop="1" x14ac:dyDescent="0.2">
      <c r="B156" s="1"/>
      <c r="C156" s="5"/>
      <c r="D156" s="5"/>
      <c r="E156" s="5"/>
      <c r="F156" s="6"/>
      <c r="G156" s="2"/>
    </row>
  </sheetData>
  <sheetProtection sheet="1" objects="1" scenarios="1"/>
  <mergeCells count="23">
    <mergeCell ref="C32:C33"/>
    <mergeCell ref="N32:N33"/>
    <mergeCell ref="M2:N2"/>
    <mergeCell ref="C4:C5"/>
    <mergeCell ref="N4:N5"/>
    <mergeCell ref="C18:C19"/>
    <mergeCell ref="N18:N19"/>
    <mergeCell ref="C46:C47"/>
    <mergeCell ref="N46:N47"/>
    <mergeCell ref="C60:C61"/>
    <mergeCell ref="N60:N61"/>
    <mergeCell ref="C74:C75"/>
    <mergeCell ref="N74:N75"/>
    <mergeCell ref="C130:C131"/>
    <mergeCell ref="N130:N131"/>
    <mergeCell ref="C144:C145"/>
    <mergeCell ref="N144:N145"/>
    <mergeCell ref="C88:C89"/>
    <mergeCell ref="N88:N89"/>
    <mergeCell ref="C102:C103"/>
    <mergeCell ref="N102:N103"/>
    <mergeCell ref="C116:C117"/>
    <mergeCell ref="N116:N117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B4F4A84-A758-4CE8-A8FF-F10457228CF6}">
          <x14:formula1>
            <xm:f>DiveList!$C:$C</xm:f>
          </x14:formula1>
          <xm:sqref>C14 C28 C42 C56 C70 C84 C98 C112 C126 C140 C154</xm:sqref>
        </x14:dataValidation>
        <x14:dataValidation type="list" allowBlank="1" showInputMessage="1" showErrorMessage="1" xr:uid="{219A0B0C-A3FD-4F0D-BF4F-E6CF791CEA62}">
          <x14:formula1>
            <xm:f>DiveList!$C$3:$C$51</xm:f>
          </x14:formula1>
          <xm:sqref>C9:C13 C23:C27 C37:C41 C51:C55 C65:C69 C79:C83 C93:C97 C107:C111 C121:C125 C135:C139 C149:C153</xm:sqref>
        </x14:dataValidation>
        <x14:dataValidation type="list" allowBlank="1" showInputMessage="1" showErrorMessage="1" xr:uid="{EE0D2B71-B1D8-405A-9169-422D95FE6584}">
          <x14:formula1>
            <xm:f>DiveList!$E$2:$H$2</xm:f>
          </x14:formula1>
          <xm:sqref>E8:E14 E22:E28 E36:E42 E50:E56 E64:E70 E78:E84 E92:E98 E106:E112 E120:E126 E134:E140 E148:E154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0BD10-FC3F-49EC-85A0-213F3ABB85EA}">
  <sheetPr>
    <tabColor theme="4" tint="-0.249977111117893"/>
    <pageSetUpPr fitToPage="1"/>
  </sheetPr>
  <dimension ref="B1:P156"/>
  <sheetViews>
    <sheetView workbookViewId="0">
      <pane ySplit="2" topLeftCell="A3" activePane="bottomLeft" state="frozen"/>
      <selection pane="bottomLeft" activeCell="B3" sqref="B3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165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4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x14ac:dyDescent="0.2">
      <c r="B11" s="80" t="s">
        <v>19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x14ac:dyDescent="0.2">
      <c r="B12" s="80" t="s">
        <v>20</v>
      </c>
      <c r="C12" s="25"/>
      <c r="D12" s="23" t="e">
        <f>VLOOKUP($C12,DiveList!$C$3:$D$71,2,FALSE)</f>
        <v>#N/A</v>
      </c>
      <c r="E12" s="26"/>
      <c r="F12" s="24" t="e">
        <f>VLOOKUP($C12,DiveList!$C$3:$H$71,IF($E12="S",5,IF($E12="P", 4, IF($E12="T", 3,IF($E12="F",6,5)))), FALSE)</f>
        <v>#N/A</v>
      </c>
      <c r="G12" s="31"/>
      <c r="H12" s="32"/>
      <c r="I12" s="32"/>
      <c r="J12" s="33"/>
      <c r="K12" s="33"/>
      <c r="L12" s="53" t="str">
        <f t="shared" si="1"/>
        <v/>
      </c>
      <c r="M12" s="51" t="str">
        <f>IF(ISNUMBER(L12),L12*F12,"")</f>
        <v/>
      </c>
      <c r="N12" s="54" t="str">
        <f t="shared" ref="N12:N13" si="2">IF(AND(ISNUMBER(N11), ISNUMBER(M12)),N11+M12,"")</f>
        <v/>
      </c>
    </row>
    <row r="13" spans="2:16" ht="14.25" customHeight="1" thickBot="1" x14ac:dyDescent="0.25">
      <c r="B13" s="80" t="s">
        <v>159</v>
      </c>
      <c r="C13" s="25"/>
      <c r="D13" s="23" t="e">
        <f>VLOOKUP($C13,DiveList!$C$3:$D$71,2,FALSE)</f>
        <v>#N/A</v>
      </c>
      <c r="E13" s="26"/>
      <c r="F13" s="24" t="e">
        <f>VLOOKUP($C13,DiveList!$C$3:$H$71,IF($E13="S",5,IF($E13="P", 4, IF($E13="T", 3,IF($E13="F",6,5)))), FALSE)</f>
        <v>#N/A</v>
      </c>
      <c r="G13" s="31"/>
      <c r="H13" s="32"/>
      <c r="I13" s="32"/>
      <c r="J13" s="33"/>
      <c r="K13" s="33"/>
      <c r="L13" s="53" t="str">
        <f t="shared" si="1"/>
        <v/>
      </c>
      <c r="M13" s="51" t="str">
        <f>IF(ISNUMBER(L13),L13*F13,"")</f>
        <v/>
      </c>
      <c r="N13" s="54" t="str">
        <f t="shared" si="2"/>
        <v/>
      </c>
    </row>
    <row r="14" spans="2:16" ht="14.25" customHeight="1" thickTop="1" thickBot="1" x14ac:dyDescent="0.25">
      <c r="B14" s="56" t="s">
        <v>12</v>
      </c>
      <c r="C14" s="29"/>
      <c r="D14" s="57" t="e">
        <f>VLOOKUP($C14,DiveList!$C$3:$D$71,2,FALSE)</f>
        <v>#N/A</v>
      </c>
      <c r="E14" s="34"/>
      <c r="F14" s="58" t="e">
        <f>VLOOKUP($C14,DiveList!$C$3:$H$71,IF($E14="S",5,IF($E14="P", 4, IF($E14="T", 3,IF($E14="F",6,5)))), FALSE)</f>
        <v>#N/A</v>
      </c>
      <c r="G14" s="35"/>
      <c r="H14" s="36"/>
      <c r="I14" s="36"/>
      <c r="J14" s="36"/>
      <c r="K14" s="36"/>
      <c r="L14" s="59" t="str">
        <f t="shared" si="1"/>
        <v/>
      </c>
      <c r="M14" s="59" t="str">
        <f>IF(ISNUMBER(L14),L14*F14,"")</f>
        <v/>
      </c>
      <c r="N14" s="60" t="str">
        <f>IF(AND(ISNUMBER(N13), ISNUMBER(M14)),N13+M14,"")</f>
        <v/>
      </c>
    </row>
    <row r="15" spans="2:16" ht="20.25" customHeight="1" thickTop="1" thickBot="1" x14ac:dyDescent="0.25">
      <c r="B15" s="61"/>
      <c r="C15" s="62"/>
      <c r="D15" s="62"/>
      <c r="E15" s="62"/>
      <c r="F15" s="63"/>
      <c r="G15" s="46"/>
      <c r="H15" s="40"/>
      <c r="I15" s="40"/>
      <c r="J15" s="40"/>
      <c r="K15" s="40"/>
      <c r="L15" s="40"/>
      <c r="M15" s="64" t="s">
        <v>30</v>
      </c>
      <c r="N15" s="74" t="str">
        <f>IF(ISNUMBER(N14),N14,N13)</f>
        <v/>
      </c>
    </row>
    <row r="16" spans="2:16" ht="16.5" customHeight="1" thickTop="1" x14ac:dyDescent="0.2">
      <c r="B16" s="1"/>
      <c r="C16" s="5"/>
      <c r="D16" s="5"/>
      <c r="E16" s="5"/>
      <c r="F16" s="6"/>
      <c r="G16" s="2"/>
    </row>
    <row r="17" spans="2:14" ht="13.5" thickBot="1" x14ac:dyDescent="0.25"/>
    <row r="18" spans="2:14" x14ac:dyDescent="0.2">
      <c r="B18" s="42" t="s">
        <v>13</v>
      </c>
      <c r="C18" s="88"/>
      <c r="D18" s="43" t="s">
        <v>16</v>
      </c>
      <c r="E18" s="9" t="s">
        <v>110</v>
      </c>
      <c r="F18" s="44"/>
      <c r="G18" s="44"/>
      <c r="H18" s="44"/>
      <c r="I18" s="44"/>
      <c r="J18" s="44"/>
      <c r="K18" s="44"/>
      <c r="L18" s="44"/>
      <c r="M18" s="65" t="s">
        <v>128</v>
      </c>
      <c r="N18" s="90"/>
    </row>
    <row r="19" spans="2:14" ht="13.5" thickBot="1" x14ac:dyDescent="0.25">
      <c r="B19" s="71" t="s">
        <v>14</v>
      </c>
      <c r="C19" s="89"/>
      <c r="D19" s="43" t="s">
        <v>17</v>
      </c>
      <c r="E19" s="9" t="s">
        <v>127</v>
      </c>
      <c r="F19" s="44"/>
      <c r="G19" s="44"/>
      <c r="H19" s="44"/>
      <c r="I19" s="44"/>
      <c r="J19" s="44"/>
      <c r="K19" s="44"/>
      <c r="L19" s="44"/>
      <c r="M19" s="72" t="s">
        <v>129</v>
      </c>
      <c r="N19" s="91"/>
    </row>
    <row r="20" spans="2:14" x14ac:dyDescent="0.2">
      <c r="B20" s="45"/>
      <c r="C20" s="46"/>
      <c r="D20" s="46"/>
      <c r="E20" s="46"/>
      <c r="F20" s="46"/>
      <c r="G20" s="46"/>
      <c r="H20" s="40"/>
      <c r="I20" s="40"/>
      <c r="J20" s="40"/>
      <c r="K20" s="40"/>
      <c r="L20" s="40"/>
      <c r="M20" s="40"/>
      <c r="N20" s="40"/>
    </row>
    <row r="21" spans="2:14" x14ac:dyDescent="0.2">
      <c r="B21" s="47"/>
      <c r="C21" s="48" t="s">
        <v>3</v>
      </c>
      <c r="D21" s="49" t="s">
        <v>4</v>
      </c>
      <c r="E21" s="49" t="s">
        <v>5</v>
      </c>
      <c r="F21" s="49" t="s">
        <v>6</v>
      </c>
      <c r="G21" s="49">
        <v>1</v>
      </c>
      <c r="H21" s="50">
        <v>2</v>
      </c>
      <c r="I21" s="50">
        <v>3</v>
      </c>
      <c r="J21" s="50">
        <v>4</v>
      </c>
      <c r="K21" s="50">
        <v>5</v>
      </c>
      <c r="L21" s="51" t="s">
        <v>7</v>
      </c>
      <c r="M21" s="51" t="s">
        <v>8</v>
      </c>
      <c r="N21" s="51" t="s">
        <v>126</v>
      </c>
    </row>
    <row r="22" spans="2:14" x14ac:dyDescent="0.2">
      <c r="B22" s="52" t="s">
        <v>9</v>
      </c>
      <c r="C22" s="30">
        <v>101</v>
      </c>
      <c r="D22" s="27" t="s">
        <v>22</v>
      </c>
      <c r="E22" s="28"/>
      <c r="F22" s="24">
        <v>1.9</v>
      </c>
      <c r="G22" s="31"/>
      <c r="H22" s="32"/>
      <c r="I22" s="32"/>
      <c r="J22" s="32"/>
      <c r="K22" s="32"/>
      <c r="L22" s="53" t="str">
        <f>IF(COUNT(G22:K22)=0,"", IF(COUNT(G22:K22)=2,SUM(G22:K22)*1.5, IF(COUNT(G22:K22)=3,SUM(G22:K22), IF(COUNT(G22:K22)=5,SUM(G22:K22)-MIN(G22:K22)-MAX(G22:K22), ))))</f>
        <v/>
      </c>
      <c r="M22" s="51" t="str">
        <f t="shared" ref="M22:M23" si="3">IF(ISNUMBER(L22),L22*F22,"")</f>
        <v/>
      </c>
      <c r="N22" s="54" t="str">
        <f>M22</f>
        <v/>
      </c>
    </row>
    <row r="23" spans="2:14" x14ac:dyDescent="0.2">
      <c r="B23" s="55" t="s">
        <v>10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1"/>
      <c r="H23" s="32"/>
      <c r="I23" s="32"/>
      <c r="J23" s="33"/>
      <c r="K23" s="33"/>
      <c r="L23" s="53" t="str">
        <f t="shared" ref="L23:L28" si="4">IF(COUNT(G23:K23)=0,"", IF(COUNT(G23:K23)=2,SUM(G23:K23)*1.5, IF(COUNT(G23:K23)=3,SUM(G23:K23), IF(COUNT(G23:K23)=5,SUM(G23:K23)-MIN(G23:K23)-MAX(G23:K23), ))))</f>
        <v/>
      </c>
      <c r="M23" s="51" t="str">
        <f t="shared" si="3"/>
        <v/>
      </c>
      <c r="N23" s="54" t="str">
        <f>IF(AND(ISNUMBER(N22), ISNUMBER(M23)),N22+M23,"")</f>
        <v/>
      </c>
    </row>
    <row r="24" spans="2:14" x14ac:dyDescent="0.2">
      <c r="B24" s="55" t="s">
        <v>11</v>
      </c>
      <c r="C24" s="25"/>
      <c r="D24" s="23" t="e">
        <f>VLOOKUP($C24,DiveList!$C$3:$D$71,2,FALSE)</f>
        <v>#N/A</v>
      </c>
      <c r="E24" s="26"/>
      <c r="F24" s="24" t="e">
        <f>VLOOKUP($C24,DiveList!$C$3:$H$71,IF($E24="S",5,IF($E24="P", 4, IF($E24="T", 3,IF($E24="F",6,5)))), FALSE)</f>
        <v>#N/A</v>
      </c>
      <c r="G24" s="31"/>
      <c r="H24" s="32"/>
      <c r="I24" s="32"/>
      <c r="J24" s="33"/>
      <c r="K24" s="33"/>
      <c r="L24" s="53" t="str">
        <f t="shared" si="4"/>
        <v/>
      </c>
      <c r="M24" s="51" t="str">
        <f>IF(ISNUMBER(L24),L24*F24,"")</f>
        <v/>
      </c>
      <c r="N24" s="54" t="str">
        <f>IF(AND(ISNUMBER(N23), ISNUMBER(M24)),N23+M24,"")</f>
        <v/>
      </c>
    </row>
    <row r="25" spans="2:14" x14ac:dyDescent="0.2">
      <c r="B25" s="80" t="s">
        <v>19</v>
      </c>
      <c r="C25" s="25"/>
      <c r="D25" s="23" t="e">
        <f>VLOOKUP($C25,DiveList!$C$3:$D$71,2,FALSE)</f>
        <v>#N/A</v>
      </c>
      <c r="E25" s="26"/>
      <c r="F25" s="24" t="e">
        <f>VLOOKUP($C25,DiveList!$C$3:$H$71,IF($E25="S",5,IF($E25="P", 4, IF($E25="T", 3,IF($E25="F",6,5)))), FALSE)</f>
        <v>#N/A</v>
      </c>
      <c r="G25" s="31"/>
      <c r="H25" s="32"/>
      <c r="I25" s="32"/>
      <c r="J25" s="33"/>
      <c r="K25" s="33"/>
      <c r="L25" s="53" t="str">
        <f t="shared" si="4"/>
        <v/>
      </c>
      <c r="M25" s="51" t="str">
        <f>IF(ISNUMBER(L25),L25*F25,"")</f>
        <v/>
      </c>
      <c r="N25" s="54" t="str">
        <f>IF(AND(ISNUMBER(N24), ISNUMBER(M25)),N24+M25,"")</f>
        <v/>
      </c>
    </row>
    <row r="26" spans="2:14" x14ac:dyDescent="0.2">
      <c r="B26" s="80" t="s">
        <v>20</v>
      </c>
      <c r="C26" s="25"/>
      <c r="D26" s="23" t="e">
        <f>VLOOKUP($C26,DiveList!$C$3:$D$71,2,FALSE)</f>
        <v>#N/A</v>
      </c>
      <c r="E26" s="26"/>
      <c r="F26" s="24" t="e">
        <f>VLOOKUP($C26,DiveList!$C$3:$H$71,IF($E26="S",5,IF($E26="P", 4, IF($E26="T", 3,IF($E26="F",6,5)))), FALSE)</f>
        <v>#N/A</v>
      </c>
      <c r="G26" s="31"/>
      <c r="H26" s="32"/>
      <c r="I26" s="32"/>
      <c r="J26" s="33"/>
      <c r="K26" s="33"/>
      <c r="L26" s="53" t="str">
        <f t="shared" si="4"/>
        <v/>
      </c>
      <c r="M26" s="51" t="str">
        <f>IF(ISNUMBER(L26),L26*F26,"")</f>
        <v/>
      </c>
      <c r="N26" s="54" t="str">
        <f t="shared" ref="N26:N27" si="5">IF(AND(ISNUMBER(N25), ISNUMBER(M26)),N25+M26,"")</f>
        <v/>
      </c>
    </row>
    <row r="27" spans="2:14" ht="13.5" thickBot="1" x14ac:dyDescent="0.25">
      <c r="B27" s="80" t="s">
        <v>159</v>
      </c>
      <c r="C27" s="25"/>
      <c r="D27" s="23" t="e">
        <f>VLOOKUP($C27,DiveList!$C$3:$D$71,2,FALSE)</f>
        <v>#N/A</v>
      </c>
      <c r="E27" s="26"/>
      <c r="F27" s="24" t="e">
        <f>VLOOKUP($C27,DiveList!$C$3:$H$71,IF($E27="S",5,IF($E27="P", 4, IF($E27="T", 3,IF($E27="F",6,5)))), FALSE)</f>
        <v>#N/A</v>
      </c>
      <c r="G27" s="31"/>
      <c r="H27" s="32"/>
      <c r="I27" s="32"/>
      <c r="J27" s="33"/>
      <c r="K27" s="33"/>
      <c r="L27" s="53" t="str">
        <f t="shared" si="4"/>
        <v/>
      </c>
      <c r="M27" s="51" t="str">
        <f>IF(ISNUMBER(L27),L27*F27,"")</f>
        <v/>
      </c>
      <c r="N27" s="54" t="str">
        <f t="shared" si="5"/>
        <v/>
      </c>
    </row>
    <row r="28" spans="2:14" ht="14.25" thickTop="1" thickBot="1" x14ac:dyDescent="0.25">
      <c r="B28" s="56" t="s">
        <v>12</v>
      </c>
      <c r="C28" s="29"/>
      <c r="D28" s="57" t="e">
        <f>VLOOKUP($C28,DiveList!$C$3:$D$71,2,FALSE)</f>
        <v>#N/A</v>
      </c>
      <c r="E28" s="34"/>
      <c r="F28" s="58" t="e">
        <f>VLOOKUP($C28,DiveList!$C$3:$H$71,IF($E28="S",5,IF($E28="P", 4, IF($E28="T", 3,IF($E28="F",6,5)))), FALSE)</f>
        <v>#N/A</v>
      </c>
      <c r="G28" s="35"/>
      <c r="H28" s="36"/>
      <c r="I28" s="36"/>
      <c r="J28" s="36"/>
      <c r="K28" s="36"/>
      <c r="L28" s="59" t="str">
        <f t="shared" si="4"/>
        <v/>
      </c>
      <c r="M28" s="59" t="str">
        <f>IF(ISNUMBER(L28),L28*F28,"")</f>
        <v/>
      </c>
      <c r="N28" s="60" t="str">
        <f>IF(AND(ISNUMBER(N27), ISNUMBER(M28)),N27+M28,"")</f>
        <v/>
      </c>
    </row>
    <row r="29" spans="2:14" ht="14.25" thickTop="1" thickBot="1" x14ac:dyDescent="0.25">
      <c r="B29" s="61"/>
      <c r="C29" s="62"/>
      <c r="D29" s="62"/>
      <c r="E29" s="62"/>
      <c r="F29" s="63"/>
      <c r="G29" s="46"/>
      <c r="H29" s="40"/>
      <c r="I29" s="40"/>
      <c r="J29" s="40"/>
      <c r="K29" s="40"/>
      <c r="L29" s="40"/>
      <c r="M29" s="64" t="s">
        <v>30</v>
      </c>
      <c r="N29" s="74" t="str">
        <f>IF(ISNUMBER(N28),N28,N27)</f>
        <v/>
      </c>
    </row>
    <row r="30" spans="2:14" ht="13.5" thickTop="1" x14ac:dyDescent="0.2">
      <c r="B30" s="1"/>
      <c r="C30" s="5"/>
      <c r="D30" s="5"/>
      <c r="E30" s="5"/>
      <c r="F30" s="6"/>
      <c r="G30" s="2"/>
    </row>
    <row r="31" spans="2:14" ht="13.5" thickBot="1" x14ac:dyDescent="0.25"/>
    <row r="32" spans="2:14" x14ac:dyDescent="0.2">
      <c r="B32" s="42" t="s">
        <v>13</v>
      </c>
      <c r="C32" s="88"/>
      <c r="D32" s="43" t="s">
        <v>16</v>
      </c>
      <c r="E32" s="9" t="s">
        <v>110</v>
      </c>
      <c r="F32" s="44"/>
      <c r="G32" s="44"/>
      <c r="H32" s="44"/>
      <c r="I32" s="44"/>
      <c r="J32" s="44"/>
      <c r="K32" s="44"/>
      <c r="L32" s="44"/>
      <c r="M32" s="65" t="s">
        <v>128</v>
      </c>
      <c r="N32" s="90"/>
    </row>
    <row r="33" spans="2:14" ht="13.5" thickBot="1" x14ac:dyDescent="0.25">
      <c r="B33" s="71" t="s">
        <v>14</v>
      </c>
      <c r="C33" s="89"/>
      <c r="D33" s="43" t="s">
        <v>17</v>
      </c>
      <c r="E33" s="9" t="s">
        <v>127</v>
      </c>
      <c r="F33" s="44"/>
      <c r="G33" s="44"/>
      <c r="H33" s="44"/>
      <c r="I33" s="44"/>
      <c r="J33" s="44"/>
      <c r="K33" s="44"/>
      <c r="L33" s="44"/>
      <c r="M33" s="72" t="s">
        <v>129</v>
      </c>
      <c r="N33" s="91"/>
    </row>
    <row r="34" spans="2:14" x14ac:dyDescent="0.2">
      <c r="B34" s="45"/>
      <c r="C34" s="46"/>
      <c r="D34" s="46"/>
      <c r="E34" s="46"/>
      <c r="F34" s="46"/>
      <c r="G34" s="46"/>
      <c r="H34" s="40"/>
      <c r="I34" s="40"/>
      <c r="J34" s="40"/>
      <c r="K34" s="40"/>
      <c r="L34" s="40"/>
      <c r="M34" s="40"/>
      <c r="N34" s="40"/>
    </row>
    <row r="35" spans="2:14" x14ac:dyDescent="0.2">
      <c r="B35" s="47"/>
      <c r="C35" s="48" t="s">
        <v>3</v>
      </c>
      <c r="D35" s="49" t="s">
        <v>4</v>
      </c>
      <c r="E35" s="49" t="s">
        <v>5</v>
      </c>
      <c r="F35" s="49" t="s">
        <v>6</v>
      </c>
      <c r="G35" s="49">
        <v>1</v>
      </c>
      <c r="H35" s="50">
        <v>2</v>
      </c>
      <c r="I35" s="50">
        <v>3</v>
      </c>
      <c r="J35" s="50">
        <v>4</v>
      </c>
      <c r="K35" s="50">
        <v>5</v>
      </c>
      <c r="L35" s="51" t="s">
        <v>7</v>
      </c>
      <c r="M35" s="51" t="s">
        <v>8</v>
      </c>
      <c r="N35" s="51" t="s">
        <v>126</v>
      </c>
    </row>
    <row r="36" spans="2:14" x14ac:dyDescent="0.2">
      <c r="B36" s="52" t="s">
        <v>9</v>
      </c>
      <c r="C36" s="30">
        <v>101</v>
      </c>
      <c r="D36" s="27" t="s">
        <v>22</v>
      </c>
      <c r="E36" s="28"/>
      <c r="F36" s="24">
        <v>1.9</v>
      </c>
      <c r="G36" s="31"/>
      <c r="H36" s="32"/>
      <c r="I36" s="32"/>
      <c r="J36" s="32"/>
      <c r="K36" s="32"/>
      <c r="L36" s="53" t="str">
        <f>IF(COUNT(G36:K36)=0,"", IF(COUNT(G36:K36)=2,SUM(G36:K36)*1.5, IF(COUNT(G36:K36)=3,SUM(G36:K36), IF(COUNT(G36:K36)=5,SUM(G36:K36)-MIN(G36:K36)-MAX(G36:K36), ))))</f>
        <v/>
      </c>
      <c r="M36" s="51" t="str">
        <f t="shared" ref="M36:M37" si="6">IF(ISNUMBER(L36),L36*F36,"")</f>
        <v/>
      </c>
      <c r="N36" s="54" t="str">
        <f>M36</f>
        <v/>
      </c>
    </row>
    <row r="37" spans="2:14" x14ac:dyDescent="0.2">
      <c r="B37" s="55" t="s">
        <v>10</v>
      </c>
      <c r="C37" s="25"/>
      <c r="D37" s="23" t="e">
        <f>VLOOKUP($C37,DiveList!$C$3:$D$71,2,FALSE)</f>
        <v>#N/A</v>
      </c>
      <c r="E37" s="26"/>
      <c r="F37" s="24" t="e">
        <f>VLOOKUP($C37,DiveList!$C$3:$H$71,IF($E37="S",5,IF($E37="P", 4, IF($E37="T", 3,IF($E37="F",6,5)))), FALSE)</f>
        <v>#N/A</v>
      </c>
      <c r="G37" s="31"/>
      <c r="H37" s="32"/>
      <c r="I37" s="32"/>
      <c r="J37" s="33"/>
      <c r="K37" s="33"/>
      <c r="L37" s="53" t="str">
        <f t="shared" ref="L37:L42" si="7">IF(COUNT(G37:K37)=0,"", IF(COUNT(G37:K37)=2,SUM(G37:K37)*1.5, IF(COUNT(G37:K37)=3,SUM(G37:K37), IF(COUNT(G37:K37)=5,SUM(G37:K37)-MIN(G37:K37)-MAX(G37:K37), ))))</f>
        <v/>
      </c>
      <c r="M37" s="51" t="str">
        <f t="shared" si="6"/>
        <v/>
      </c>
      <c r="N37" s="54" t="str">
        <f>IF(AND(ISNUMBER(N36), ISNUMBER(M37)),N36+M37,"")</f>
        <v/>
      </c>
    </row>
    <row r="38" spans="2:14" x14ac:dyDescent="0.2">
      <c r="B38" s="55" t="s">
        <v>11</v>
      </c>
      <c r="C38" s="25"/>
      <c r="D38" s="23" t="e">
        <f>VLOOKUP($C38,DiveList!$C$3:$D$71,2,FALSE)</f>
        <v>#N/A</v>
      </c>
      <c r="E38" s="26"/>
      <c r="F38" s="24" t="e">
        <f>VLOOKUP($C38,DiveList!$C$3:$H$71,IF($E38="S",5,IF($E38="P", 4, IF($E38="T", 3,IF($E38="F",6,5)))), FALSE)</f>
        <v>#N/A</v>
      </c>
      <c r="G38" s="31"/>
      <c r="H38" s="32"/>
      <c r="I38" s="32"/>
      <c r="J38" s="33"/>
      <c r="K38" s="33"/>
      <c r="L38" s="53" t="str">
        <f t="shared" si="7"/>
        <v/>
      </c>
      <c r="M38" s="51" t="str">
        <f>IF(ISNUMBER(L38),L38*F38,"")</f>
        <v/>
      </c>
      <c r="N38" s="54" t="str">
        <f>IF(AND(ISNUMBER(N37), ISNUMBER(M38)),N37+M38,"")</f>
        <v/>
      </c>
    </row>
    <row r="39" spans="2:14" x14ac:dyDescent="0.2">
      <c r="B39" s="80" t="s">
        <v>19</v>
      </c>
      <c r="C39" s="25"/>
      <c r="D39" s="23" t="e">
        <f>VLOOKUP($C39,DiveList!$C$3:$D$71,2,FALSE)</f>
        <v>#N/A</v>
      </c>
      <c r="E39" s="26"/>
      <c r="F39" s="24" t="e">
        <f>VLOOKUP($C39,DiveList!$C$3:$H$71,IF($E39="S",5,IF($E39="P", 4, IF($E39="T", 3,IF($E39="F",6,5)))), FALSE)</f>
        <v>#N/A</v>
      </c>
      <c r="G39" s="31"/>
      <c r="H39" s="32"/>
      <c r="I39" s="32"/>
      <c r="J39" s="33"/>
      <c r="K39" s="33"/>
      <c r="L39" s="53" t="str">
        <f t="shared" si="7"/>
        <v/>
      </c>
      <c r="M39" s="51" t="str">
        <f>IF(ISNUMBER(L39),L39*F39,"")</f>
        <v/>
      </c>
      <c r="N39" s="54" t="str">
        <f>IF(AND(ISNUMBER(N38), ISNUMBER(M39)),N38+M39,"")</f>
        <v/>
      </c>
    </row>
    <row r="40" spans="2:14" x14ac:dyDescent="0.2">
      <c r="B40" s="80" t="s">
        <v>20</v>
      </c>
      <c r="C40" s="25"/>
      <c r="D40" s="23" t="e">
        <f>VLOOKUP($C40,DiveList!$C$3:$D$71,2,FALSE)</f>
        <v>#N/A</v>
      </c>
      <c r="E40" s="26"/>
      <c r="F40" s="24" t="e">
        <f>VLOOKUP($C40,DiveList!$C$3:$H$71,IF($E40="S",5,IF($E40="P", 4, IF($E40="T", 3,IF($E40="F",6,5)))), FALSE)</f>
        <v>#N/A</v>
      </c>
      <c r="G40" s="31"/>
      <c r="H40" s="32"/>
      <c r="I40" s="32"/>
      <c r="J40" s="33"/>
      <c r="K40" s="33"/>
      <c r="L40" s="53" t="str">
        <f t="shared" si="7"/>
        <v/>
      </c>
      <c r="M40" s="51" t="str">
        <f>IF(ISNUMBER(L40),L40*F40,"")</f>
        <v/>
      </c>
      <c r="N40" s="54" t="str">
        <f t="shared" ref="N40:N41" si="8">IF(AND(ISNUMBER(N39), ISNUMBER(M40)),N39+M40,"")</f>
        <v/>
      </c>
    </row>
    <row r="41" spans="2:14" ht="13.5" thickBot="1" x14ac:dyDescent="0.25">
      <c r="B41" s="80" t="s">
        <v>159</v>
      </c>
      <c r="C41" s="25"/>
      <c r="D41" s="23" t="e">
        <f>VLOOKUP($C41,DiveList!$C$3:$D$71,2,FALSE)</f>
        <v>#N/A</v>
      </c>
      <c r="E41" s="26"/>
      <c r="F41" s="24" t="e">
        <f>VLOOKUP($C41,DiveList!$C$3:$H$71,IF($E41="S",5,IF($E41="P", 4, IF($E41="T", 3,IF($E41="F",6,5)))), FALSE)</f>
        <v>#N/A</v>
      </c>
      <c r="G41" s="31"/>
      <c r="H41" s="32"/>
      <c r="I41" s="32"/>
      <c r="J41" s="33"/>
      <c r="K41" s="33"/>
      <c r="L41" s="53" t="str">
        <f t="shared" si="7"/>
        <v/>
      </c>
      <c r="M41" s="51" t="str">
        <f>IF(ISNUMBER(L41),L41*F41,"")</f>
        <v/>
      </c>
      <c r="N41" s="54" t="str">
        <f t="shared" si="8"/>
        <v/>
      </c>
    </row>
    <row r="42" spans="2:14" ht="14.25" thickTop="1" thickBot="1" x14ac:dyDescent="0.25">
      <c r="B42" s="56" t="s">
        <v>12</v>
      </c>
      <c r="C42" s="29"/>
      <c r="D42" s="57" t="e">
        <f>VLOOKUP($C42,DiveList!$C$3:$D$71,2,FALSE)</f>
        <v>#N/A</v>
      </c>
      <c r="E42" s="34"/>
      <c r="F42" s="58" t="e">
        <f>VLOOKUP($C42,DiveList!$C$3:$H$71,IF($E42="S",5,IF($E42="P", 4, IF($E42="T", 3,IF($E42="F",6,5)))), FALSE)</f>
        <v>#N/A</v>
      </c>
      <c r="G42" s="35"/>
      <c r="H42" s="36"/>
      <c r="I42" s="36"/>
      <c r="J42" s="36"/>
      <c r="K42" s="36"/>
      <c r="L42" s="59" t="str">
        <f t="shared" si="7"/>
        <v/>
      </c>
      <c r="M42" s="59" t="str">
        <f>IF(ISNUMBER(L42),L42*F42,"")</f>
        <v/>
      </c>
      <c r="N42" s="60" t="str">
        <f>IF(AND(ISNUMBER(N41), ISNUMBER(M42)),N41+M42,"")</f>
        <v/>
      </c>
    </row>
    <row r="43" spans="2:14" ht="14.25" thickTop="1" thickBot="1" x14ac:dyDescent="0.25">
      <c r="B43" s="61"/>
      <c r="C43" s="62"/>
      <c r="D43" s="62"/>
      <c r="E43" s="62"/>
      <c r="F43" s="63"/>
      <c r="G43" s="46"/>
      <c r="H43" s="40"/>
      <c r="I43" s="40"/>
      <c r="J43" s="40"/>
      <c r="K43" s="40"/>
      <c r="L43" s="40"/>
      <c r="M43" s="64" t="s">
        <v>30</v>
      </c>
      <c r="N43" s="74" t="str">
        <f>IF(ISNUMBER(N42),N42,N41)</f>
        <v/>
      </c>
    </row>
    <row r="44" spans="2:14" ht="13.5" thickTop="1" x14ac:dyDescent="0.2">
      <c r="B44" s="1"/>
      <c r="C44" s="5"/>
      <c r="D44" s="5"/>
      <c r="E44" s="5"/>
      <c r="F44" s="6"/>
      <c r="G44" s="2"/>
    </row>
    <row r="45" spans="2:14" ht="13.5" thickBot="1" x14ac:dyDescent="0.25"/>
    <row r="46" spans="2:14" x14ac:dyDescent="0.2">
      <c r="B46" s="42" t="s">
        <v>13</v>
      </c>
      <c r="C46" s="88"/>
      <c r="D46" s="43" t="s">
        <v>16</v>
      </c>
      <c r="E46" s="9" t="s">
        <v>110</v>
      </c>
      <c r="F46" s="44"/>
      <c r="G46" s="44"/>
      <c r="H46" s="44"/>
      <c r="I46" s="44"/>
      <c r="J46" s="44"/>
      <c r="K46" s="44"/>
      <c r="L46" s="44"/>
      <c r="M46" s="65" t="s">
        <v>128</v>
      </c>
      <c r="N46" s="90"/>
    </row>
    <row r="47" spans="2:14" ht="13.5" thickBot="1" x14ac:dyDescent="0.25">
      <c r="B47" s="71" t="s">
        <v>14</v>
      </c>
      <c r="C47" s="89"/>
      <c r="D47" s="43" t="s">
        <v>17</v>
      </c>
      <c r="E47" s="9" t="s">
        <v>127</v>
      </c>
      <c r="F47" s="44"/>
      <c r="G47" s="44"/>
      <c r="H47" s="44"/>
      <c r="I47" s="44"/>
      <c r="J47" s="44"/>
      <c r="K47" s="44"/>
      <c r="L47" s="44"/>
      <c r="M47" s="72" t="s">
        <v>129</v>
      </c>
      <c r="N47" s="91"/>
    </row>
    <row r="48" spans="2:14" x14ac:dyDescent="0.2">
      <c r="B48" s="45"/>
      <c r="C48" s="46"/>
      <c r="D48" s="46"/>
      <c r="E48" s="46"/>
      <c r="F48" s="46"/>
      <c r="G48" s="46"/>
      <c r="H48" s="40"/>
      <c r="I48" s="40"/>
      <c r="J48" s="40"/>
      <c r="K48" s="40"/>
      <c r="L48" s="40"/>
      <c r="M48" s="40"/>
      <c r="N48" s="40"/>
    </row>
    <row r="49" spans="2:14" x14ac:dyDescent="0.2">
      <c r="B49" s="47"/>
      <c r="C49" s="48" t="s">
        <v>3</v>
      </c>
      <c r="D49" s="49" t="s">
        <v>4</v>
      </c>
      <c r="E49" s="49" t="s">
        <v>5</v>
      </c>
      <c r="F49" s="49" t="s">
        <v>6</v>
      </c>
      <c r="G49" s="49">
        <v>1</v>
      </c>
      <c r="H49" s="50">
        <v>2</v>
      </c>
      <c r="I49" s="50">
        <v>3</v>
      </c>
      <c r="J49" s="50">
        <v>4</v>
      </c>
      <c r="K49" s="50">
        <v>5</v>
      </c>
      <c r="L49" s="51" t="s">
        <v>7</v>
      </c>
      <c r="M49" s="51" t="s">
        <v>8</v>
      </c>
      <c r="N49" s="51" t="s">
        <v>126</v>
      </c>
    </row>
    <row r="50" spans="2:14" x14ac:dyDescent="0.2">
      <c r="B50" s="52" t="s">
        <v>9</v>
      </c>
      <c r="C50" s="30">
        <v>101</v>
      </c>
      <c r="D50" s="27" t="s">
        <v>22</v>
      </c>
      <c r="E50" s="28"/>
      <c r="F50" s="24">
        <v>1.9</v>
      </c>
      <c r="G50" s="31"/>
      <c r="H50" s="32"/>
      <c r="I50" s="32"/>
      <c r="J50" s="32"/>
      <c r="K50" s="32"/>
      <c r="L50" s="53" t="str">
        <f>IF(COUNT(G50:K50)=0,"", IF(COUNT(G50:K50)=2,SUM(G50:K50)*1.5, IF(COUNT(G50:K50)=3,SUM(G50:K50), IF(COUNT(G50:K50)=5,SUM(G50:K50)-MIN(G50:K50)-MAX(G50:K50), ))))</f>
        <v/>
      </c>
      <c r="M50" s="51" t="str">
        <f t="shared" ref="M50:M51" si="9">IF(ISNUMBER(L50),L50*F50,"")</f>
        <v/>
      </c>
      <c r="N50" s="54" t="str">
        <f>M50</f>
        <v/>
      </c>
    </row>
    <row r="51" spans="2:14" x14ac:dyDescent="0.2">
      <c r="B51" s="55" t="s">
        <v>10</v>
      </c>
      <c r="C51" s="25"/>
      <c r="D51" s="23" t="e">
        <f>VLOOKUP($C51,DiveList!$C$3:$D$71,2,FALSE)</f>
        <v>#N/A</v>
      </c>
      <c r="E51" s="26"/>
      <c r="F51" s="24" t="e">
        <f>VLOOKUP($C51,DiveList!$C$3:$H$71,IF($E51="S",5,IF($E51="P", 4, IF($E51="T", 3,IF($E51="F",6,5)))), FALSE)</f>
        <v>#N/A</v>
      </c>
      <c r="G51" s="31"/>
      <c r="H51" s="32"/>
      <c r="I51" s="32"/>
      <c r="J51" s="33"/>
      <c r="K51" s="33"/>
      <c r="L51" s="53" t="str">
        <f t="shared" ref="L51:L56" si="10">IF(COUNT(G51:K51)=0,"", IF(COUNT(G51:K51)=2,SUM(G51:K51)*1.5, IF(COUNT(G51:K51)=3,SUM(G51:K51), IF(COUNT(G51:K51)=5,SUM(G51:K51)-MIN(G51:K51)-MAX(G51:K51), ))))</f>
        <v/>
      </c>
      <c r="M51" s="51" t="str">
        <f t="shared" si="9"/>
        <v/>
      </c>
      <c r="N51" s="54" t="str">
        <f>IF(AND(ISNUMBER(N50), ISNUMBER(M51)),N50+M51,"")</f>
        <v/>
      </c>
    </row>
    <row r="52" spans="2:14" x14ac:dyDescent="0.2">
      <c r="B52" s="55" t="s">
        <v>11</v>
      </c>
      <c r="C52" s="25"/>
      <c r="D52" s="23" t="e">
        <f>VLOOKUP($C52,DiveList!$C$3:$D$71,2,FALSE)</f>
        <v>#N/A</v>
      </c>
      <c r="E52" s="26"/>
      <c r="F52" s="24" t="e">
        <f>VLOOKUP($C52,DiveList!$C$3:$H$71,IF($E52="S",5,IF($E52="P", 4, IF($E52="T", 3,IF($E52="F",6,5)))), FALSE)</f>
        <v>#N/A</v>
      </c>
      <c r="G52" s="31"/>
      <c r="H52" s="32"/>
      <c r="I52" s="32"/>
      <c r="J52" s="33"/>
      <c r="K52" s="33"/>
      <c r="L52" s="53" t="str">
        <f t="shared" si="10"/>
        <v/>
      </c>
      <c r="M52" s="51" t="str">
        <f>IF(ISNUMBER(L52),L52*F52,"")</f>
        <v/>
      </c>
      <c r="N52" s="54" t="str">
        <f>IF(AND(ISNUMBER(N51), ISNUMBER(M52)),N51+M52,"")</f>
        <v/>
      </c>
    </row>
    <row r="53" spans="2:14" x14ac:dyDescent="0.2">
      <c r="B53" s="80" t="s">
        <v>19</v>
      </c>
      <c r="C53" s="25"/>
      <c r="D53" s="23" t="e">
        <f>VLOOKUP($C53,DiveList!$C$3:$D$71,2,FALSE)</f>
        <v>#N/A</v>
      </c>
      <c r="E53" s="26"/>
      <c r="F53" s="24" t="e">
        <f>VLOOKUP($C53,DiveList!$C$3:$H$71,IF($E53="S",5,IF($E53="P", 4, IF($E53="T", 3,IF($E53="F",6,5)))), FALSE)</f>
        <v>#N/A</v>
      </c>
      <c r="G53" s="31"/>
      <c r="H53" s="32"/>
      <c r="I53" s="32"/>
      <c r="J53" s="33"/>
      <c r="K53" s="33"/>
      <c r="L53" s="53" t="str">
        <f t="shared" si="10"/>
        <v/>
      </c>
      <c r="M53" s="51" t="str">
        <f>IF(ISNUMBER(L53),L53*F53,"")</f>
        <v/>
      </c>
      <c r="N53" s="54" t="str">
        <f>IF(AND(ISNUMBER(N52), ISNUMBER(M53)),N52+M53,"")</f>
        <v/>
      </c>
    </row>
    <row r="54" spans="2:14" x14ac:dyDescent="0.2">
      <c r="B54" s="80" t="s">
        <v>20</v>
      </c>
      <c r="C54" s="25"/>
      <c r="D54" s="23" t="e">
        <f>VLOOKUP($C54,DiveList!$C$3:$D$71,2,FALSE)</f>
        <v>#N/A</v>
      </c>
      <c r="E54" s="26"/>
      <c r="F54" s="24" t="e">
        <f>VLOOKUP($C54,DiveList!$C$3:$H$71,IF($E54="S",5,IF($E54="P", 4, IF($E54="T", 3,IF($E54="F",6,5)))), FALSE)</f>
        <v>#N/A</v>
      </c>
      <c r="G54" s="31"/>
      <c r="H54" s="32"/>
      <c r="I54" s="32"/>
      <c r="J54" s="33"/>
      <c r="K54" s="33"/>
      <c r="L54" s="53" t="str">
        <f t="shared" si="10"/>
        <v/>
      </c>
      <c r="M54" s="51" t="str">
        <f>IF(ISNUMBER(L54),L54*F54,"")</f>
        <v/>
      </c>
      <c r="N54" s="54" t="str">
        <f t="shared" ref="N54:N55" si="11">IF(AND(ISNUMBER(N53), ISNUMBER(M54)),N53+M54,"")</f>
        <v/>
      </c>
    </row>
    <row r="55" spans="2:14" ht="13.5" thickBot="1" x14ac:dyDescent="0.25">
      <c r="B55" s="80" t="s">
        <v>159</v>
      </c>
      <c r="C55" s="25"/>
      <c r="D55" s="23" t="e">
        <f>VLOOKUP($C55,DiveList!$C$3:$D$71,2,FALSE)</f>
        <v>#N/A</v>
      </c>
      <c r="E55" s="26"/>
      <c r="F55" s="24" t="e">
        <f>VLOOKUP($C55,DiveList!$C$3:$H$71,IF($E55="S",5,IF($E55="P", 4, IF($E55="T", 3,IF($E55="F",6,5)))), FALSE)</f>
        <v>#N/A</v>
      </c>
      <c r="G55" s="31"/>
      <c r="H55" s="32"/>
      <c r="I55" s="32"/>
      <c r="J55" s="33"/>
      <c r="K55" s="33"/>
      <c r="L55" s="53" t="str">
        <f t="shared" si="10"/>
        <v/>
      </c>
      <c r="M55" s="51" t="str">
        <f>IF(ISNUMBER(L55),L55*F55,"")</f>
        <v/>
      </c>
      <c r="N55" s="54" t="str">
        <f t="shared" si="11"/>
        <v/>
      </c>
    </row>
    <row r="56" spans="2:14" ht="14.25" thickTop="1" thickBot="1" x14ac:dyDescent="0.25">
      <c r="B56" s="56" t="s">
        <v>12</v>
      </c>
      <c r="C56" s="29"/>
      <c r="D56" s="57" t="e">
        <f>VLOOKUP($C56,DiveList!$C$3:$D$71,2,FALSE)</f>
        <v>#N/A</v>
      </c>
      <c r="E56" s="34"/>
      <c r="F56" s="58" t="e">
        <f>VLOOKUP($C56,DiveList!$C$3:$H$71,IF($E56="S",5,IF($E56="P", 4, IF($E56="T", 3,IF($E56="F",6,5)))), FALSE)</f>
        <v>#N/A</v>
      </c>
      <c r="G56" s="35"/>
      <c r="H56" s="36"/>
      <c r="I56" s="36"/>
      <c r="J56" s="36"/>
      <c r="K56" s="36"/>
      <c r="L56" s="59" t="str">
        <f t="shared" si="10"/>
        <v/>
      </c>
      <c r="M56" s="59" t="str">
        <f>IF(ISNUMBER(L56),L56*F56,"")</f>
        <v/>
      </c>
      <c r="N56" s="60" t="str">
        <f>IF(AND(ISNUMBER(N55), ISNUMBER(M56)),N55+M56,"")</f>
        <v/>
      </c>
    </row>
    <row r="57" spans="2:14" ht="14.25" thickTop="1" thickBot="1" x14ac:dyDescent="0.25">
      <c r="B57" s="61"/>
      <c r="C57" s="62"/>
      <c r="D57" s="62"/>
      <c r="E57" s="62"/>
      <c r="F57" s="63"/>
      <c r="G57" s="46"/>
      <c r="H57" s="40"/>
      <c r="I57" s="40"/>
      <c r="J57" s="40"/>
      <c r="K57" s="40"/>
      <c r="L57" s="40"/>
      <c r="M57" s="64" t="s">
        <v>30</v>
      </c>
      <c r="N57" s="74" t="str">
        <f>IF(ISNUMBER(N56),N56,N55)</f>
        <v/>
      </c>
    </row>
    <row r="58" spans="2:14" ht="13.5" thickTop="1" x14ac:dyDescent="0.2">
      <c r="B58" s="1"/>
      <c r="C58" s="5"/>
      <c r="D58" s="5"/>
      <c r="E58" s="5"/>
      <c r="F58" s="6"/>
      <c r="G58" s="2"/>
    </row>
    <row r="59" spans="2:14" ht="13.5" thickBot="1" x14ac:dyDescent="0.25"/>
    <row r="60" spans="2:14" x14ac:dyDescent="0.2">
      <c r="B60" s="42" t="s">
        <v>13</v>
      </c>
      <c r="C60" s="88"/>
      <c r="D60" s="43" t="s">
        <v>16</v>
      </c>
      <c r="E60" s="9" t="s">
        <v>110</v>
      </c>
      <c r="F60" s="44"/>
      <c r="G60" s="44"/>
      <c r="H60" s="44"/>
      <c r="I60" s="44"/>
      <c r="J60" s="44"/>
      <c r="K60" s="44"/>
      <c r="L60" s="44"/>
      <c r="M60" s="65" t="s">
        <v>128</v>
      </c>
      <c r="N60" s="90"/>
    </row>
    <row r="61" spans="2:14" ht="13.5" thickBot="1" x14ac:dyDescent="0.25">
      <c r="B61" s="71" t="s">
        <v>14</v>
      </c>
      <c r="C61" s="89"/>
      <c r="D61" s="43" t="s">
        <v>17</v>
      </c>
      <c r="E61" s="9" t="s">
        <v>127</v>
      </c>
      <c r="F61" s="44"/>
      <c r="G61" s="44"/>
      <c r="H61" s="44"/>
      <c r="I61" s="44"/>
      <c r="J61" s="44"/>
      <c r="K61" s="44"/>
      <c r="L61" s="44"/>
      <c r="M61" s="72" t="s">
        <v>129</v>
      </c>
      <c r="N61" s="91"/>
    </row>
    <row r="62" spans="2:14" x14ac:dyDescent="0.2">
      <c r="B62" s="45"/>
      <c r="C62" s="46"/>
      <c r="D62" s="46"/>
      <c r="E62" s="46"/>
      <c r="F62" s="46"/>
      <c r="G62" s="46"/>
      <c r="H62" s="40"/>
      <c r="I62" s="40"/>
      <c r="J62" s="40"/>
      <c r="K62" s="40"/>
      <c r="L62" s="40"/>
      <c r="M62" s="40"/>
      <c r="N62" s="40"/>
    </row>
    <row r="63" spans="2:14" x14ac:dyDescent="0.2">
      <c r="B63" s="47"/>
      <c r="C63" s="48" t="s">
        <v>3</v>
      </c>
      <c r="D63" s="49" t="s">
        <v>4</v>
      </c>
      <c r="E63" s="49" t="s">
        <v>5</v>
      </c>
      <c r="F63" s="49" t="s">
        <v>6</v>
      </c>
      <c r="G63" s="49">
        <v>1</v>
      </c>
      <c r="H63" s="50">
        <v>2</v>
      </c>
      <c r="I63" s="50">
        <v>3</v>
      </c>
      <c r="J63" s="50">
        <v>4</v>
      </c>
      <c r="K63" s="50">
        <v>5</v>
      </c>
      <c r="L63" s="51" t="s">
        <v>7</v>
      </c>
      <c r="M63" s="51" t="s">
        <v>8</v>
      </c>
      <c r="N63" s="51" t="s">
        <v>126</v>
      </c>
    </row>
    <row r="64" spans="2:14" x14ac:dyDescent="0.2">
      <c r="B64" s="52" t="s">
        <v>9</v>
      </c>
      <c r="C64" s="30">
        <v>101</v>
      </c>
      <c r="D64" s="27" t="s">
        <v>22</v>
      </c>
      <c r="E64" s="28"/>
      <c r="F64" s="24">
        <v>1.9</v>
      </c>
      <c r="G64" s="31"/>
      <c r="H64" s="32"/>
      <c r="I64" s="32"/>
      <c r="J64" s="32"/>
      <c r="K64" s="32"/>
      <c r="L64" s="53" t="str">
        <f>IF(COUNT(G64:K64)=0,"", IF(COUNT(G64:K64)=2,SUM(G64:K64)*1.5, IF(COUNT(G64:K64)=3,SUM(G64:K64), IF(COUNT(G64:K64)=5,SUM(G64:K64)-MIN(G64:K64)-MAX(G64:K64), ))))</f>
        <v/>
      </c>
      <c r="M64" s="51" t="str">
        <f t="shared" ref="M64:M65" si="12">IF(ISNUMBER(L64),L64*F64,"")</f>
        <v/>
      </c>
      <c r="N64" s="54" t="str">
        <f>M64</f>
        <v/>
      </c>
    </row>
    <row r="65" spans="2:14" x14ac:dyDescent="0.2">
      <c r="B65" s="55" t="s">
        <v>10</v>
      </c>
      <c r="C65" s="25"/>
      <c r="D65" s="23" t="e">
        <f>VLOOKUP($C65,DiveList!$C$3:$D$71,2,FALSE)</f>
        <v>#N/A</v>
      </c>
      <c r="E65" s="26"/>
      <c r="F65" s="24" t="e">
        <f>VLOOKUP($C65,DiveList!$C$3:$H$71,IF($E65="S",5,IF($E65="P", 4, IF($E65="T", 3,IF($E65="F",6,5)))), FALSE)</f>
        <v>#N/A</v>
      </c>
      <c r="G65" s="31"/>
      <c r="H65" s="32"/>
      <c r="I65" s="32"/>
      <c r="J65" s="33"/>
      <c r="K65" s="33"/>
      <c r="L65" s="53" t="str">
        <f t="shared" ref="L65:L70" si="13">IF(COUNT(G65:K65)=0,"", IF(COUNT(G65:K65)=2,SUM(G65:K65)*1.5, IF(COUNT(G65:K65)=3,SUM(G65:K65), IF(COUNT(G65:K65)=5,SUM(G65:K65)-MIN(G65:K65)-MAX(G65:K65), ))))</f>
        <v/>
      </c>
      <c r="M65" s="51" t="str">
        <f t="shared" si="12"/>
        <v/>
      </c>
      <c r="N65" s="54" t="str">
        <f>IF(AND(ISNUMBER(N64), ISNUMBER(M65)),N64+M65,"")</f>
        <v/>
      </c>
    </row>
    <row r="66" spans="2:14" x14ac:dyDescent="0.2">
      <c r="B66" s="55" t="s">
        <v>11</v>
      </c>
      <c r="C66" s="25"/>
      <c r="D66" s="23" t="e">
        <f>VLOOKUP($C66,DiveList!$C$3:$D$71,2,FALSE)</f>
        <v>#N/A</v>
      </c>
      <c r="E66" s="26"/>
      <c r="F66" s="24" t="e">
        <f>VLOOKUP($C66,DiveList!$C$3:$H$71,IF($E66="S",5,IF($E66="P", 4, IF($E66="T", 3,IF($E66="F",6,5)))), FALSE)</f>
        <v>#N/A</v>
      </c>
      <c r="G66" s="31"/>
      <c r="H66" s="32"/>
      <c r="I66" s="32"/>
      <c r="J66" s="33"/>
      <c r="K66" s="33"/>
      <c r="L66" s="53" t="str">
        <f t="shared" si="13"/>
        <v/>
      </c>
      <c r="M66" s="51" t="str">
        <f>IF(ISNUMBER(L66),L66*F66,"")</f>
        <v/>
      </c>
      <c r="N66" s="54" t="str">
        <f>IF(AND(ISNUMBER(N65), ISNUMBER(M66)),N65+M66,"")</f>
        <v/>
      </c>
    </row>
    <row r="67" spans="2:14" x14ac:dyDescent="0.2">
      <c r="B67" s="80" t="s">
        <v>19</v>
      </c>
      <c r="C67" s="25"/>
      <c r="D67" s="23" t="e">
        <f>VLOOKUP($C67,DiveList!$C$3:$D$71,2,FALSE)</f>
        <v>#N/A</v>
      </c>
      <c r="E67" s="26"/>
      <c r="F67" s="24" t="e">
        <f>VLOOKUP($C67,DiveList!$C$3:$H$71,IF($E67="S",5,IF($E67="P", 4, IF($E67="T", 3,IF($E67="F",6,5)))), FALSE)</f>
        <v>#N/A</v>
      </c>
      <c r="G67" s="31"/>
      <c r="H67" s="32"/>
      <c r="I67" s="32"/>
      <c r="J67" s="33"/>
      <c r="K67" s="33"/>
      <c r="L67" s="53" t="str">
        <f t="shared" si="13"/>
        <v/>
      </c>
      <c r="M67" s="51" t="str">
        <f>IF(ISNUMBER(L67),L67*F67,"")</f>
        <v/>
      </c>
      <c r="N67" s="54" t="str">
        <f>IF(AND(ISNUMBER(N66), ISNUMBER(M67)),N66+M67,"")</f>
        <v/>
      </c>
    </row>
    <row r="68" spans="2:14" x14ac:dyDescent="0.2">
      <c r="B68" s="80" t="s">
        <v>20</v>
      </c>
      <c r="C68" s="25"/>
      <c r="D68" s="23" t="e">
        <f>VLOOKUP($C68,DiveList!$C$3:$D$71,2,FALSE)</f>
        <v>#N/A</v>
      </c>
      <c r="E68" s="26"/>
      <c r="F68" s="24" t="e">
        <f>VLOOKUP($C68,DiveList!$C$3:$H$71,IF($E68="S",5,IF($E68="P", 4, IF($E68="T", 3,IF($E68="F",6,5)))), FALSE)</f>
        <v>#N/A</v>
      </c>
      <c r="G68" s="31"/>
      <c r="H68" s="32"/>
      <c r="I68" s="32"/>
      <c r="J68" s="33"/>
      <c r="K68" s="33"/>
      <c r="L68" s="53" t="str">
        <f t="shared" si="13"/>
        <v/>
      </c>
      <c r="M68" s="51" t="str">
        <f>IF(ISNUMBER(L68),L68*F68,"")</f>
        <v/>
      </c>
      <c r="N68" s="54" t="str">
        <f t="shared" ref="N68:N69" si="14">IF(AND(ISNUMBER(N67), ISNUMBER(M68)),N67+M68,"")</f>
        <v/>
      </c>
    </row>
    <row r="69" spans="2:14" ht="13.5" thickBot="1" x14ac:dyDescent="0.25">
      <c r="B69" s="80" t="s">
        <v>159</v>
      </c>
      <c r="C69" s="25"/>
      <c r="D69" s="23" t="e">
        <f>VLOOKUP($C69,DiveList!$C$3:$D$71,2,FALSE)</f>
        <v>#N/A</v>
      </c>
      <c r="E69" s="26"/>
      <c r="F69" s="24" t="e">
        <f>VLOOKUP($C69,DiveList!$C$3:$H$71,IF($E69="S",5,IF($E69="P", 4, IF($E69="T", 3,IF($E69="F",6,5)))), FALSE)</f>
        <v>#N/A</v>
      </c>
      <c r="G69" s="31"/>
      <c r="H69" s="32"/>
      <c r="I69" s="32"/>
      <c r="J69" s="33"/>
      <c r="K69" s="33"/>
      <c r="L69" s="53" t="str">
        <f t="shared" si="13"/>
        <v/>
      </c>
      <c r="M69" s="51" t="str">
        <f>IF(ISNUMBER(L69),L69*F69,"")</f>
        <v/>
      </c>
      <c r="N69" s="54" t="str">
        <f t="shared" si="14"/>
        <v/>
      </c>
    </row>
    <row r="70" spans="2:14" ht="14.25" thickTop="1" thickBot="1" x14ac:dyDescent="0.25">
      <c r="B70" s="56" t="s">
        <v>12</v>
      </c>
      <c r="C70" s="29"/>
      <c r="D70" s="57" t="e">
        <f>VLOOKUP($C70,DiveList!$C$3:$D$71,2,FALSE)</f>
        <v>#N/A</v>
      </c>
      <c r="E70" s="34"/>
      <c r="F70" s="58" t="e">
        <f>VLOOKUP($C70,DiveList!$C$3:$H$71,IF($E70="S",5,IF($E70="P", 4, IF($E70="T", 3,IF($E70="F",6,5)))), FALSE)</f>
        <v>#N/A</v>
      </c>
      <c r="G70" s="35"/>
      <c r="H70" s="36"/>
      <c r="I70" s="36"/>
      <c r="J70" s="36"/>
      <c r="K70" s="36"/>
      <c r="L70" s="59" t="str">
        <f t="shared" si="13"/>
        <v/>
      </c>
      <c r="M70" s="59" t="str">
        <f>IF(ISNUMBER(L70),L70*F70,"")</f>
        <v/>
      </c>
      <c r="N70" s="60" t="str">
        <f>IF(AND(ISNUMBER(N69), ISNUMBER(M70)),N69+M70,"")</f>
        <v/>
      </c>
    </row>
    <row r="71" spans="2:14" ht="14.25" thickTop="1" thickBot="1" x14ac:dyDescent="0.25">
      <c r="B71" s="61"/>
      <c r="C71" s="62"/>
      <c r="D71" s="62"/>
      <c r="E71" s="62"/>
      <c r="F71" s="63"/>
      <c r="G71" s="46"/>
      <c r="H71" s="40"/>
      <c r="I71" s="40"/>
      <c r="J71" s="40"/>
      <c r="K71" s="40"/>
      <c r="L71" s="40"/>
      <c r="M71" s="64" t="s">
        <v>30</v>
      </c>
      <c r="N71" s="74" t="str">
        <f>IF(ISNUMBER(N70),N70,N69)</f>
        <v/>
      </c>
    </row>
    <row r="72" spans="2:14" ht="13.5" thickTop="1" x14ac:dyDescent="0.2">
      <c r="B72" s="1"/>
      <c r="C72" s="5"/>
      <c r="D72" s="5"/>
      <c r="E72" s="5"/>
      <c r="F72" s="6"/>
      <c r="G72" s="2"/>
    </row>
    <row r="73" spans="2:14" ht="13.5" thickBot="1" x14ac:dyDescent="0.25"/>
    <row r="74" spans="2:14" x14ac:dyDescent="0.2">
      <c r="B74" s="42" t="s">
        <v>13</v>
      </c>
      <c r="C74" s="88"/>
      <c r="D74" s="43" t="s">
        <v>16</v>
      </c>
      <c r="E74" s="9" t="s">
        <v>110</v>
      </c>
      <c r="F74" s="44"/>
      <c r="G74" s="44"/>
      <c r="H74" s="44"/>
      <c r="I74" s="44"/>
      <c r="J74" s="44"/>
      <c r="K74" s="44"/>
      <c r="L74" s="44"/>
      <c r="M74" s="65" t="s">
        <v>128</v>
      </c>
      <c r="N74" s="90"/>
    </row>
    <row r="75" spans="2:14" ht="13.5" thickBot="1" x14ac:dyDescent="0.25">
      <c r="B75" s="71" t="s">
        <v>14</v>
      </c>
      <c r="C75" s="89"/>
      <c r="D75" s="43" t="s">
        <v>17</v>
      </c>
      <c r="E75" s="9" t="s">
        <v>127</v>
      </c>
      <c r="F75" s="44"/>
      <c r="G75" s="44"/>
      <c r="H75" s="44"/>
      <c r="I75" s="44"/>
      <c r="J75" s="44"/>
      <c r="K75" s="44"/>
      <c r="L75" s="44"/>
      <c r="M75" s="72" t="s">
        <v>129</v>
      </c>
      <c r="N75" s="91"/>
    </row>
    <row r="76" spans="2:14" x14ac:dyDescent="0.2">
      <c r="B76" s="45"/>
      <c r="C76" s="46"/>
      <c r="D76" s="46"/>
      <c r="E76" s="46"/>
      <c r="F76" s="46"/>
      <c r="G76" s="46"/>
      <c r="H76" s="40"/>
      <c r="I76" s="40"/>
      <c r="J76" s="40"/>
      <c r="K76" s="40"/>
      <c r="L76" s="40"/>
      <c r="M76" s="40"/>
      <c r="N76" s="40"/>
    </row>
    <row r="77" spans="2:14" x14ac:dyDescent="0.2">
      <c r="B77" s="47"/>
      <c r="C77" s="48" t="s">
        <v>3</v>
      </c>
      <c r="D77" s="49" t="s">
        <v>4</v>
      </c>
      <c r="E77" s="49" t="s">
        <v>5</v>
      </c>
      <c r="F77" s="49" t="s">
        <v>6</v>
      </c>
      <c r="G77" s="49">
        <v>1</v>
      </c>
      <c r="H77" s="50">
        <v>2</v>
      </c>
      <c r="I77" s="50">
        <v>3</v>
      </c>
      <c r="J77" s="50">
        <v>4</v>
      </c>
      <c r="K77" s="50">
        <v>5</v>
      </c>
      <c r="L77" s="51" t="s">
        <v>7</v>
      </c>
      <c r="M77" s="51" t="s">
        <v>8</v>
      </c>
      <c r="N77" s="51" t="s">
        <v>126</v>
      </c>
    </row>
    <row r="78" spans="2:14" x14ac:dyDescent="0.2">
      <c r="B78" s="52" t="s">
        <v>9</v>
      </c>
      <c r="C78" s="30">
        <v>101</v>
      </c>
      <c r="D78" s="27" t="s">
        <v>22</v>
      </c>
      <c r="E78" s="28"/>
      <c r="F78" s="24">
        <v>1.9</v>
      </c>
      <c r="G78" s="31"/>
      <c r="H78" s="32"/>
      <c r="I78" s="32"/>
      <c r="J78" s="32"/>
      <c r="K78" s="32"/>
      <c r="L78" s="53" t="str">
        <f>IF(COUNT(G78:K78)=0,"", IF(COUNT(G78:K78)=2,SUM(G78:K78)*1.5, IF(COUNT(G78:K78)=3,SUM(G78:K78), IF(COUNT(G78:K78)=5,SUM(G78:K78)-MIN(G78:K78)-MAX(G78:K78), ))))</f>
        <v/>
      </c>
      <c r="M78" s="51" t="str">
        <f t="shared" ref="M78:M79" si="15">IF(ISNUMBER(L78),L78*F78,"")</f>
        <v/>
      </c>
      <c r="N78" s="54" t="str">
        <f>M78</f>
        <v/>
      </c>
    </row>
    <row r="79" spans="2:14" x14ac:dyDescent="0.2">
      <c r="B79" s="55" t="s">
        <v>10</v>
      </c>
      <c r="C79" s="25"/>
      <c r="D79" s="23" t="e">
        <f>VLOOKUP($C79,DiveList!$C$3:$D$71,2,FALSE)</f>
        <v>#N/A</v>
      </c>
      <c r="E79" s="26"/>
      <c r="F79" s="24" t="e">
        <f>VLOOKUP($C79,DiveList!$C$3:$H$71,IF($E79="S",5,IF($E79="P", 4, IF($E79="T", 3,IF($E79="F",6,5)))), FALSE)</f>
        <v>#N/A</v>
      </c>
      <c r="G79" s="31"/>
      <c r="H79" s="32"/>
      <c r="I79" s="32"/>
      <c r="J79" s="33"/>
      <c r="K79" s="33"/>
      <c r="L79" s="53" t="str">
        <f t="shared" ref="L79:L84" si="16">IF(COUNT(G79:K79)=0,"", IF(COUNT(G79:K79)=2,SUM(G79:K79)*1.5, IF(COUNT(G79:K79)=3,SUM(G79:K79), IF(COUNT(G79:K79)=5,SUM(G79:K79)-MIN(G79:K79)-MAX(G79:K79), ))))</f>
        <v/>
      </c>
      <c r="M79" s="51" t="str">
        <f t="shared" si="15"/>
        <v/>
      </c>
      <c r="N79" s="54" t="str">
        <f>IF(AND(ISNUMBER(N78), ISNUMBER(M79)),N78+M79,"")</f>
        <v/>
      </c>
    </row>
    <row r="80" spans="2:14" x14ac:dyDescent="0.2">
      <c r="B80" s="55" t="s">
        <v>11</v>
      </c>
      <c r="C80" s="25"/>
      <c r="D80" s="23" t="e">
        <f>VLOOKUP($C80,DiveList!$C$3:$D$71,2,FALSE)</f>
        <v>#N/A</v>
      </c>
      <c r="E80" s="26"/>
      <c r="F80" s="24" t="e">
        <f>VLOOKUP($C80,DiveList!$C$3:$H$71,IF($E80="S",5,IF($E80="P", 4, IF($E80="T", 3,IF($E80="F",6,5)))), FALSE)</f>
        <v>#N/A</v>
      </c>
      <c r="G80" s="31"/>
      <c r="H80" s="32"/>
      <c r="I80" s="32"/>
      <c r="J80" s="33"/>
      <c r="K80" s="33"/>
      <c r="L80" s="53" t="str">
        <f t="shared" si="16"/>
        <v/>
      </c>
      <c r="M80" s="51" t="str">
        <f>IF(ISNUMBER(L80),L80*F80,"")</f>
        <v/>
      </c>
      <c r="N80" s="54" t="str">
        <f>IF(AND(ISNUMBER(N79), ISNUMBER(M80)),N79+M80,"")</f>
        <v/>
      </c>
    </row>
    <row r="81" spans="2:14" x14ac:dyDescent="0.2">
      <c r="B81" s="80" t="s">
        <v>19</v>
      </c>
      <c r="C81" s="25"/>
      <c r="D81" s="23" t="e">
        <f>VLOOKUP($C81,DiveList!$C$3:$D$71,2,FALSE)</f>
        <v>#N/A</v>
      </c>
      <c r="E81" s="26"/>
      <c r="F81" s="24" t="e">
        <f>VLOOKUP($C81,DiveList!$C$3:$H$71,IF($E81="S",5,IF($E81="P", 4, IF($E81="T", 3,IF($E81="F",6,5)))), FALSE)</f>
        <v>#N/A</v>
      </c>
      <c r="G81" s="31"/>
      <c r="H81" s="32"/>
      <c r="I81" s="32"/>
      <c r="J81" s="33"/>
      <c r="K81" s="33"/>
      <c r="L81" s="53" t="str">
        <f t="shared" si="16"/>
        <v/>
      </c>
      <c r="M81" s="51" t="str">
        <f>IF(ISNUMBER(L81),L81*F81,"")</f>
        <v/>
      </c>
      <c r="N81" s="54" t="str">
        <f>IF(AND(ISNUMBER(N80), ISNUMBER(M81)),N80+M81,"")</f>
        <v/>
      </c>
    </row>
    <row r="82" spans="2:14" x14ac:dyDescent="0.2">
      <c r="B82" s="80" t="s">
        <v>20</v>
      </c>
      <c r="C82" s="25"/>
      <c r="D82" s="23" t="e">
        <f>VLOOKUP($C82,DiveList!$C$3:$D$71,2,FALSE)</f>
        <v>#N/A</v>
      </c>
      <c r="E82" s="26"/>
      <c r="F82" s="24" t="e">
        <f>VLOOKUP($C82,DiveList!$C$3:$H$71,IF($E82="S",5,IF($E82="P", 4, IF($E82="T", 3,IF($E82="F",6,5)))), FALSE)</f>
        <v>#N/A</v>
      </c>
      <c r="G82" s="31"/>
      <c r="H82" s="32"/>
      <c r="I82" s="32"/>
      <c r="J82" s="33"/>
      <c r="K82" s="33"/>
      <c r="L82" s="53" t="str">
        <f t="shared" si="16"/>
        <v/>
      </c>
      <c r="M82" s="51" t="str">
        <f>IF(ISNUMBER(L82),L82*F82,"")</f>
        <v/>
      </c>
      <c r="N82" s="54" t="str">
        <f t="shared" ref="N82:N83" si="17">IF(AND(ISNUMBER(N81), ISNUMBER(M82)),N81+M82,"")</f>
        <v/>
      </c>
    </row>
    <row r="83" spans="2:14" ht="13.5" thickBot="1" x14ac:dyDescent="0.25">
      <c r="B83" s="80" t="s">
        <v>159</v>
      </c>
      <c r="C83" s="25"/>
      <c r="D83" s="23" t="e">
        <f>VLOOKUP($C83,DiveList!$C$3:$D$71,2,FALSE)</f>
        <v>#N/A</v>
      </c>
      <c r="E83" s="26"/>
      <c r="F83" s="24" t="e">
        <f>VLOOKUP($C83,DiveList!$C$3:$H$71,IF($E83="S",5,IF($E83="P", 4, IF($E83="T", 3,IF($E83="F",6,5)))), FALSE)</f>
        <v>#N/A</v>
      </c>
      <c r="G83" s="31"/>
      <c r="H83" s="32"/>
      <c r="I83" s="32"/>
      <c r="J83" s="33"/>
      <c r="K83" s="33"/>
      <c r="L83" s="53" t="str">
        <f t="shared" si="16"/>
        <v/>
      </c>
      <c r="M83" s="51" t="str">
        <f>IF(ISNUMBER(L83),L83*F83,"")</f>
        <v/>
      </c>
      <c r="N83" s="54" t="str">
        <f t="shared" si="17"/>
        <v/>
      </c>
    </row>
    <row r="84" spans="2:14" ht="14.25" thickTop="1" thickBot="1" x14ac:dyDescent="0.25">
      <c r="B84" s="56" t="s">
        <v>12</v>
      </c>
      <c r="C84" s="29"/>
      <c r="D84" s="57" t="e">
        <f>VLOOKUP($C84,DiveList!$C$3:$D$71,2,FALSE)</f>
        <v>#N/A</v>
      </c>
      <c r="E84" s="34"/>
      <c r="F84" s="58" t="e">
        <f>VLOOKUP($C84,DiveList!$C$3:$H$71,IF($E84="S",5,IF($E84="P", 4, IF($E84="T", 3,IF($E84="F",6,5)))), FALSE)</f>
        <v>#N/A</v>
      </c>
      <c r="G84" s="35"/>
      <c r="H84" s="36"/>
      <c r="I84" s="36"/>
      <c r="J84" s="36"/>
      <c r="K84" s="36"/>
      <c r="L84" s="59" t="str">
        <f t="shared" si="16"/>
        <v/>
      </c>
      <c r="M84" s="59" t="str">
        <f>IF(ISNUMBER(L84),L84*F84,"")</f>
        <v/>
      </c>
      <c r="N84" s="60" t="str">
        <f>IF(AND(ISNUMBER(N83), ISNUMBER(M84)),N83+M84,"")</f>
        <v/>
      </c>
    </row>
    <row r="85" spans="2:14" ht="14.25" thickTop="1" thickBot="1" x14ac:dyDescent="0.25">
      <c r="B85" s="61"/>
      <c r="C85" s="62"/>
      <c r="D85" s="62"/>
      <c r="E85" s="62"/>
      <c r="F85" s="63"/>
      <c r="G85" s="46"/>
      <c r="H85" s="40"/>
      <c r="I85" s="40"/>
      <c r="J85" s="40"/>
      <c r="K85" s="40"/>
      <c r="L85" s="40"/>
      <c r="M85" s="64" t="s">
        <v>30</v>
      </c>
      <c r="N85" s="74" t="str">
        <f>IF(ISNUMBER(N84),N84,N83)</f>
        <v/>
      </c>
    </row>
    <row r="86" spans="2:14" ht="13.5" thickTop="1" x14ac:dyDescent="0.2">
      <c r="B86" s="1"/>
      <c r="C86" s="5"/>
      <c r="D86" s="5"/>
      <c r="E86" s="5"/>
      <c r="F86" s="6"/>
      <c r="G86" s="2"/>
    </row>
    <row r="87" spans="2:14" ht="13.5" thickBot="1" x14ac:dyDescent="0.25"/>
    <row r="88" spans="2:14" x14ac:dyDescent="0.2">
      <c r="B88" s="42" t="s">
        <v>13</v>
      </c>
      <c r="C88" s="88"/>
      <c r="D88" s="43" t="s">
        <v>16</v>
      </c>
      <c r="E88" s="9" t="s">
        <v>110</v>
      </c>
      <c r="F88" s="44"/>
      <c r="G88" s="44"/>
      <c r="H88" s="44"/>
      <c r="I88" s="44"/>
      <c r="J88" s="44"/>
      <c r="K88" s="44"/>
      <c r="L88" s="44"/>
      <c r="M88" s="65" t="s">
        <v>128</v>
      </c>
      <c r="N88" s="90"/>
    </row>
    <row r="89" spans="2:14" ht="13.5" thickBot="1" x14ac:dyDescent="0.25">
      <c r="B89" s="71" t="s">
        <v>14</v>
      </c>
      <c r="C89" s="89"/>
      <c r="D89" s="43" t="s">
        <v>17</v>
      </c>
      <c r="E89" s="9" t="s">
        <v>127</v>
      </c>
      <c r="F89" s="44"/>
      <c r="G89" s="44"/>
      <c r="H89" s="44"/>
      <c r="I89" s="44"/>
      <c r="J89" s="44"/>
      <c r="K89" s="44"/>
      <c r="L89" s="44"/>
      <c r="M89" s="72" t="s">
        <v>129</v>
      </c>
      <c r="N89" s="91"/>
    </row>
    <row r="90" spans="2:14" x14ac:dyDescent="0.2">
      <c r="B90" s="45"/>
      <c r="C90" s="46"/>
      <c r="D90" s="46"/>
      <c r="E90" s="46"/>
      <c r="F90" s="46"/>
      <c r="G90" s="46"/>
      <c r="H90" s="40"/>
      <c r="I90" s="40"/>
      <c r="J90" s="40"/>
      <c r="K90" s="40"/>
      <c r="L90" s="40"/>
      <c r="M90" s="40"/>
      <c r="N90" s="40"/>
    </row>
    <row r="91" spans="2:14" x14ac:dyDescent="0.2">
      <c r="B91" s="47"/>
      <c r="C91" s="48" t="s">
        <v>3</v>
      </c>
      <c r="D91" s="49" t="s">
        <v>4</v>
      </c>
      <c r="E91" s="49" t="s">
        <v>5</v>
      </c>
      <c r="F91" s="49" t="s">
        <v>6</v>
      </c>
      <c r="G91" s="49">
        <v>1</v>
      </c>
      <c r="H91" s="50">
        <v>2</v>
      </c>
      <c r="I91" s="50">
        <v>3</v>
      </c>
      <c r="J91" s="50">
        <v>4</v>
      </c>
      <c r="K91" s="50">
        <v>5</v>
      </c>
      <c r="L91" s="51" t="s">
        <v>7</v>
      </c>
      <c r="M91" s="51" t="s">
        <v>8</v>
      </c>
      <c r="N91" s="51" t="s">
        <v>126</v>
      </c>
    </row>
    <row r="92" spans="2:14" x14ac:dyDescent="0.2">
      <c r="B92" s="52" t="s">
        <v>9</v>
      </c>
      <c r="C92" s="30">
        <v>101</v>
      </c>
      <c r="D92" s="27" t="s">
        <v>22</v>
      </c>
      <c r="E92" s="28"/>
      <c r="F92" s="24">
        <v>1.9</v>
      </c>
      <c r="G92" s="31"/>
      <c r="H92" s="32"/>
      <c r="I92" s="32"/>
      <c r="J92" s="32"/>
      <c r="K92" s="32"/>
      <c r="L92" s="53" t="str">
        <f>IF(COUNT(G92:K92)=0,"", IF(COUNT(G92:K92)=2,SUM(G92:K92)*1.5, IF(COUNT(G92:K92)=3,SUM(G92:K92), IF(COUNT(G92:K92)=5,SUM(G92:K92)-MIN(G92:K92)-MAX(G92:K92), ))))</f>
        <v/>
      </c>
      <c r="M92" s="51" t="str">
        <f t="shared" ref="M92:M93" si="18">IF(ISNUMBER(L92),L92*F92,"")</f>
        <v/>
      </c>
      <c r="N92" s="54" t="str">
        <f>M92</f>
        <v/>
      </c>
    </row>
    <row r="93" spans="2:14" x14ac:dyDescent="0.2">
      <c r="B93" s="55" t="s">
        <v>10</v>
      </c>
      <c r="C93" s="25"/>
      <c r="D93" s="23" t="e">
        <f>VLOOKUP($C93,DiveList!$C$3:$D$71,2,FALSE)</f>
        <v>#N/A</v>
      </c>
      <c r="E93" s="26"/>
      <c r="F93" s="24" t="e">
        <f>VLOOKUP($C93,DiveList!$C$3:$H$71,IF($E93="S",5,IF($E93="P", 4, IF($E93="T", 3,IF($E93="F",6,5)))), FALSE)</f>
        <v>#N/A</v>
      </c>
      <c r="G93" s="31"/>
      <c r="H93" s="32"/>
      <c r="I93" s="32"/>
      <c r="J93" s="33"/>
      <c r="K93" s="33"/>
      <c r="L93" s="53" t="str">
        <f t="shared" ref="L93:L98" si="19">IF(COUNT(G93:K93)=0,"", IF(COUNT(G93:K93)=2,SUM(G93:K93)*1.5, IF(COUNT(G93:K93)=3,SUM(G93:K93), IF(COUNT(G93:K93)=5,SUM(G93:K93)-MIN(G93:K93)-MAX(G93:K93), ))))</f>
        <v/>
      </c>
      <c r="M93" s="51" t="str">
        <f t="shared" si="18"/>
        <v/>
      </c>
      <c r="N93" s="54" t="str">
        <f>IF(AND(ISNUMBER(N92), ISNUMBER(M93)),N92+M93,"")</f>
        <v/>
      </c>
    </row>
    <row r="94" spans="2:14" x14ac:dyDescent="0.2">
      <c r="B94" s="55" t="s">
        <v>11</v>
      </c>
      <c r="C94" s="25"/>
      <c r="D94" s="23" t="e">
        <f>VLOOKUP($C94,DiveList!$C$3:$D$71,2,FALSE)</f>
        <v>#N/A</v>
      </c>
      <c r="E94" s="26"/>
      <c r="F94" s="24" t="e">
        <f>VLOOKUP($C94,DiveList!$C$3:$H$71,IF($E94="S",5,IF($E94="P", 4, IF($E94="T", 3,IF($E94="F",6,5)))), FALSE)</f>
        <v>#N/A</v>
      </c>
      <c r="G94" s="31"/>
      <c r="H94" s="32"/>
      <c r="I94" s="32"/>
      <c r="J94" s="33"/>
      <c r="K94" s="33"/>
      <c r="L94" s="53" t="str">
        <f t="shared" si="19"/>
        <v/>
      </c>
      <c r="M94" s="51" t="str">
        <f>IF(ISNUMBER(L94),L94*F94,"")</f>
        <v/>
      </c>
      <c r="N94" s="54" t="str">
        <f>IF(AND(ISNUMBER(N93), ISNUMBER(M94)),N93+M94,"")</f>
        <v/>
      </c>
    </row>
    <row r="95" spans="2:14" x14ac:dyDescent="0.2">
      <c r="B95" s="80" t="s">
        <v>19</v>
      </c>
      <c r="C95" s="25"/>
      <c r="D95" s="23" t="e">
        <f>VLOOKUP($C95,DiveList!$C$3:$D$71,2,FALSE)</f>
        <v>#N/A</v>
      </c>
      <c r="E95" s="26"/>
      <c r="F95" s="24" t="e">
        <f>VLOOKUP($C95,DiveList!$C$3:$H$71,IF($E95="S",5,IF($E95="P", 4, IF($E95="T", 3,IF($E95="F",6,5)))), FALSE)</f>
        <v>#N/A</v>
      </c>
      <c r="G95" s="31"/>
      <c r="H95" s="32"/>
      <c r="I95" s="32"/>
      <c r="J95" s="33"/>
      <c r="K95" s="33"/>
      <c r="L95" s="53" t="str">
        <f t="shared" si="19"/>
        <v/>
      </c>
      <c r="M95" s="51" t="str">
        <f>IF(ISNUMBER(L95),L95*F95,"")</f>
        <v/>
      </c>
      <c r="N95" s="54" t="str">
        <f>IF(AND(ISNUMBER(N94), ISNUMBER(M95)),N94+M95,"")</f>
        <v/>
      </c>
    </row>
    <row r="96" spans="2:14" x14ac:dyDescent="0.2">
      <c r="B96" s="80" t="s">
        <v>20</v>
      </c>
      <c r="C96" s="25"/>
      <c r="D96" s="23" t="e">
        <f>VLOOKUP($C96,DiveList!$C$3:$D$71,2,FALSE)</f>
        <v>#N/A</v>
      </c>
      <c r="E96" s="26"/>
      <c r="F96" s="24" t="e">
        <f>VLOOKUP($C96,DiveList!$C$3:$H$71,IF($E96="S",5,IF($E96="P", 4, IF($E96="T", 3,IF($E96="F",6,5)))), FALSE)</f>
        <v>#N/A</v>
      </c>
      <c r="G96" s="31"/>
      <c r="H96" s="32"/>
      <c r="I96" s="32"/>
      <c r="J96" s="33"/>
      <c r="K96" s="33"/>
      <c r="L96" s="53" t="str">
        <f t="shared" si="19"/>
        <v/>
      </c>
      <c r="M96" s="51" t="str">
        <f>IF(ISNUMBER(L96),L96*F96,"")</f>
        <v/>
      </c>
      <c r="N96" s="54" t="str">
        <f t="shared" ref="N96:N97" si="20">IF(AND(ISNUMBER(N95), ISNUMBER(M96)),N95+M96,"")</f>
        <v/>
      </c>
    </row>
    <row r="97" spans="2:14" ht="13.5" thickBot="1" x14ac:dyDescent="0.25">
      <c r="B97" s="80" t="s">
        <v>159</v>
      </c>
      <c r="C97" s="25"/>
      <c r="D97" s="23" t="e">
        <f>VLOOKUP($C97,DiveList!$C$3:$D$71,2,FALSE)</f>
        <v>#N/A</v>
      </c>
      <c r="E97" s="26"/>
      <c r="F97" s="24" t="e">
        <f>VLOOKUP($C97,DiveList!$C$3:$H$71,IF($E97="S",5,IF($E97="P", 4, IF($E97="T", 3,IF($E97="F",6,5)))), FALSE)</f>
        <v>#N/A</v>
      </c>
      <c r="G97" s="31"/>
      <c r="H97" s="32"/>
      <c r="I97" s="32"/>
      <c r="J97" s="33"/>
      <c r="K97" s="33"/>
      <c r="L97" s="53" t="str">
        <f t="shared" si="19"/>
        <v/>
      </c>
      <c r="M97" s="51" t="str">
        <f>IF(ISNUMBER(L97),L97*F97,"")</f>
        <v/>
      </c>
      <c r="N97" s="54" t="str">
        <f t="shared" si="20"/>
        <v/>
      </c>
    </row>
    <row r="98" spans="2:14" ht="14.25" thickTop="1" thickBot="1" x14ac:dyDescent="0.25">
      <c r="B98" s="56" t="s">
        <v>12</v>
      </c>
      <c r="C98" s="29"/>
      <c r="D98" s="57" t="e">
        <f>VLOOKUP($C98,DiveList!$C$3:$D$71,2,FALSE)</f>
        <v>#N/A</v>
      </c>
      <c r="E98" s="34"/>
      <c r="F98" s="58" t="e">
        <f>VLOOKUP($C98,DiveList!$C$3:$H$71,IF($E98="S",5,IF($E98="P", 4, IF($E98="T", 3,IF($E98="F",6,5)))), FALSE)</f>
        <v>#N/A</v>
      </c>
      <c r="G98" s="35"/>
      <c r="H98" s="36"/>
      <c r="I98" s="36"/>
      <c r="J98" s="36"/>
      <c r="K98" s="36"/>
      <c r="L98" s="59" t="str">
        <f t="shared" si="19"/>
        <v/>
      </c>
      <c r="M98" s="59" t="str">
        <f>IF(ISNUMBER(L98),L98*F98,"")</f>
        <v/>
      </c>
      <c r="N98" s="60" t="str">
        <f>IF(AND(ISNUMBER(N97), ISNUMBER(M98)),N97+M98,"")</f>
        <v/>
      </c>
    </row>
    <row r="99" spans="2:14" ht="14.25" thickTop="1" thickBot="1" x14ac:dyDescent="0.25">
      <c r="B99" s="61"/>
      <c r="C99" s="62"/>
      <c r="D99" s="62"/>
      <c r="E99" s="62"/>
      <c r="F99" s="63"/>
      <c r="G99" s="46"/>
      <c r="H99" s="40"/>
      <c r="I99" s="40"/>
      <c r="J99" s="40"/>
      <c r="K99" s="40"/>
      <c r="L99" s="40"/>
      <c r="M99" s="64" t="s">
        <v>30</v>
      </c>
      <c r="N99" s="74" t="str">
        <f>IF(ISNUMBER(N98),N98,N97)</f>
        <v/>
      </c>
    </row>
    <row r="100" spans="2:14" ht="13.5" thickTop="1" x14ac:dyDescent="0.2">
      <c r="B100" s="1"/>
      <c r="C100" s="5"/>
      <c r="D100" s="5"/>
      <c r="E100" s="5"/>
      <c r="F100" s="6"/>
      <c r="G100" s="2"/>
    </row>
    <row r="101" spans="2:14" ht="13.5" thickBot="1" x14ac:dyDescent="0.25"/>
    <row r="102" spans="2:14" x14ac:dyDescent="0.2">
      <c r="B102" s="42" t="s">
        <v>13</v>
      </c>
      <c r="C102" s="88"/>
      <c r="D102" s="43" t="s">
        <v>16</v>
      </c>
      <c r="E102" s="9" t="s">
        <v>110</v>
      </c>
      <c r="F102" s="44"/>
      <c r="G102" s="44"/>
      <c r="H102" s="44"/>
      <c r="I102" s="44"/>
      <c r="J102" s="44"/>
      <c r="K102" s="44"/>
      <c r="L102" s="44"/>
      <c r="M102" s="65" t="s">
        <v>128</v>
      </c>
      <c r="N102" s="90"/>
    </row>
    <row r="103" spans="2:14" ht="13.5" thickBot="1" x14ac:dyDescent="0.25">
      <c r="B103" s="71" t="s">
        <v>14</v>
      </c>
      <c r="C103" s="89"/>
      <c r="D103" s="43" t="s">
        <v>17</v>
      </c>
      <c r="E103" s="9" t="s">
        <v>127</v>
      </c>
      <c r="F103" s="44"/>
      <c r="G103" s="44"/>
      <c r="H103" s="44"/>
      <c r="I103" s="44"/>
      <c r="J103" s="44"/>
      <c r="K103" s="44"/>
      <c r="L103" s="44"/>
      <c r="M103" s="72" t="s">
        <v>129</v>
      </c>
      <c r="N103" s="91"/>
    </row>
    <row r="104" spans="2:14" x14ac:dyDescent="0.2">
      <c r="B104" s="45"/>
      <c r="C104" s="46"/>
      <c r="D104" s="46"/>
      <c r="E104" s="46"/>
      <c r="F104" s="46"/>
      <c r="G104" s="46"/>
      <c r="H104" s="40"/>
      <c r="I104" s="40"/>
      <c r="J104" s="40"/>
      <c r="K104" s="40"/>
      <c r="L104" s="40"/>
      <c r="M104" s="40"/>
      <c r="N104" s="40"/>
    </row>
    <row r="105" spans="2:14" x14ac:dyDescent="0.2">
      <c r="B105" s="47"/>
      <c r="C105" s="48" t="s">
        <v>3</v>
      </c>
      <c r="D105" s="49" t="s">
        <v>4</v>
      </c>
      <c r="E105" s="49" t="s">
        <v>5</v>
      </c>
      <c r="F105" s="49" t="s">
        <v>6</v>
      </c>
      <c r="G105" s="49">
        <v>1</v>
      </c>
      <c r="H105" s="50">
        <v>2</v>
      </c>
      <c r="I105" s="50">
        <v>3</v>
      </c>
      <c r="J105" s="50">
        <v>4</v>
      </c>
      <c r="K105" s="50">
        <v>5</v>
      </c>
      <c r="L105" s="51" t="s">
        <v>7</v>
      </c>
      <c r="M105" s="51" t="s">
        <v>8</v>
      </c>
      <c r="N105" s="51" t="s">
        <v>126</v>
      </c>
    </row>
    <row r="106" spans="2:14" x14ac:dyDescent="0.2">
      <c r="B106" s="52" t="s">
        <v>9</v>
      </c>
      <c r="C106" s="30">
        <v>101</v>
      </c>
      <c r="D106" s="27" t="s">
        <v>22</v>
      </c>
      <c r="E106" s="28"/>
      <c r="F106" s="24">
        <v>1.9</v>
      </c>
      <c r="G106" s="31"/>
      <c r="H106" s="32"/>
      <c r="I106" s="32"/>
      <c r="J106" s="32"/>
      <c r="K106" s="32"/>
      <c r="L106" s="53" t="str">
        <f>IF(COUNT(G106:K106)=0,"", IF(COUNT(G106:K106)=2,SUM(G106:K106)*1.5, IF(COUNT(G106:K106)=3,SUM(G106:K106), IF(COUNT(G106:K106)=5,SUM(G106:K106)-MIN(G106:K106)-MAX(G106:K106), ))))</f>
        <v/>
      </c>
      <c r="M106" s="51" t="str">
        <f t="shared" ref="M106:M107" si="21">IF(ISNUMBER(L106),L106*F106,"")</f>
        <v/>
      </c>
      <c r="N106" s="54" t="str">
        <f>M106</f>
        <v/>
      </c>
    </row>
    <row r="107" spans="2:14" x14ac:dyDescent="0.2">
      <c r="B107" s="55" t="s">
        <v>10</v>
      </c>
      <c r="C107" s="25"/>
      <c r="D107" s="23" t="e">
        <f>VLOOKUP($C107,DiveList!$C$3:$D$71,2,FALSE)</f>
        <v>#N/A</v>
      </c>
      <c r="E107" s="26"/>
      <c r="F107" s="24" t="e">
        <f>VLOOKUP($C107,DiveList!$C$3:$H$71,IF($E107="S",5,IF($E107="P", 4, IF($E107="T", 3,IF($E107="F",6,5)))), FALSE)</f>
        <v>#N/A</v>
      </c>
      <c r="G107" s="31"/>
      <c r="H107" s="32"/>
      <c r="I107" s="32"/>
      <c r="J107" s="33"/>
      <c r="K107" s="33"/>
      <c r="L107" s="53" t="str">
        <f t="shared" ref="L107:L112" si="22">IF(COUNT(G107:K107)=0,"", IF(COUNT(G107:K107)=2,SUM(G107:K107)*1.5, IF(COUNT(G107:K107)=3,SUM(G107:K107), IF(COUNT(G107:K107)=5,SUM(G107:K107)-MIN(G107:K107)-MAX(G107:K107), ))))</f>
        <v/>
      </c>
      <c r="M107" s="51" t="str">
        <f t="shared" si="21"/>
        <v/>
      </c>
      <c r="N107" s="54" t="str">
        <f>IF(AND(ISNUMBER(N106), ISNUMBER(M107)),N106+M107,"")</f>
        <v/>
      </c>
    </row>
    <row r="108" spans="2:14" x14ac:dyDescent="0.2">
      <c r="B108" s="55" t="s">
        <v>11</v>
      </c>
      <c r="C108" s="25"/>
      <c r="D108" s="23" t="e">
        <f>VLOOKUP($C108,DiveList!$C$3:$D$71,2,FALSE)</f>
        <v>#N/A</v>
      </c>
      <c r="E108" s="26"/>
      <c r="F108" s="24" t="e">
        <f>VLOOKUP($C108,DiveList!$C$3:$H$71,IF($E108="S",5,IF($E108="P", 4, IF($E108="T", 3,IF($E108="F",6,5)))), FALSE)</f>
        <v>#N/A</v>
      </c>
      <c r="G108" s="31"/>
      <c r="H108" s="32"/>
      <c r="I108" s="32"/>
      <c r="J108" s="33"/>
      <c r="K108" s="33"/>
      <c r="L108" s="53" t="str">
        <f t="shared" si="22"/>
        <v/>
      </c>
      <c r="M108" s="51" t="str">
        <f>IF(ISNUMBER(L108),L108*F108,"")</f>
        <v/>
      </c>
      <c r="N108" s="54" t="str">
        <f>IF(AND(ISNUMBER(N107), ISNUMBER(M108)),N107+M108,"")</f>
        <v/>
      </c>
    </row>
    <row r="109" spans="2:14" x14ac:dyDescent="0.2">
      <c r="B109" s="80" t="s">
        <v>19</v>
      </c>
      <c r="C109" s="25"/>
      <c r="D109" s="23" t="e">
        <f>VLOOKUP($C109,DiveList!$C$3:$D$71,2,FALSE)</f>
        <v>#N/A</v>
      </c>
      <c r="E109" s="26"/>
      <c r="F109" s="24" t="e">
        <f>VLOOKUP($C109,DiveList!$C$3:$H$71,IF($E109="S",5,IF($E109="P", 4, IF($E109="T", 3,IF($E109="F",6,5)))), FALSE)</f>
        <v>#N/A</v>
      </c>
      <c r="G109" s="31"/>
      <c r="H109" s="32"/>
      <c r="I109" s="32"/>
      <c r="J109" s="33"/>
      <c r="K109" s="33"/>
      <c r="L109" s="53" t="str">
        <f t="shared" si="22"/>
        <v/>
      </c>
      <c r="M109" s="51" t="str">
        <f>IF(ISNUMBER(L109),L109*F109,"")</f>
        <v/>
      </c>
      <c r="N109" s="54" t="str">
        <f>IF(AND(ISNUMBER(N108), ISNUMBER(M109)),N108+M109,"")</f>
        <v/>
      </c>
    </row>
    <row r="110" spans="2:14" x14ac:dyDescent="0.2">
      <c r="B110" s="80" t="s">
        <v>20</v>
      </c>
      <c r="C110" s="25"/>
      <c r="D110" s="23" t="e">
        <f>VLOOKUP($C110,DiveList!$C$3:$D$71,2,FALSE)</f>
        <v>#N/A</v>
      </c>
      <c r="E110" s="26"/>
      <c r="F110" s="24" t="e">
        <f>VLOOKUP($C110,DiveList!$C$3:$H$71,IF($E110="S",5,IF($E110="P", 4, IF($E110="T", 3,IF($E110="F",6,5)))), FALSE)</f>
        <v>#N/A</v>
      </c>
      <c r="G110" s="31"/>
      <c r="H110" s="32"/>
      <c r="I110" s="32"/>
      <c r="J110" s="33"/>
      <c r="K110" s="33"/>
      <c r="L110" s="53" t="str">
        <f t="shared" si="22"/>
        <v/>
      </c>
      <c r="M110" s="51" t="str">
        <f>IF(ISNUMBER(L110),L110*F110,"")</f>
        <v/>
      </c>
      <c r="N110" s="54" t="str">
        <f t="shared" ref="N110:N111" si="23">IF(AND(ISNUMBER(N109), ISNUMBER(M110)),N109+M110,"")</f>
        <v/>
      </c>
    </row>
    <row r="111" spans="2:14" ht="13.5" thickBot="1" x14ac:dyDescent="0.25">
      <c r="B111" s="80" t="s">
        <v>159</v>
      </c>
      <c r="C111" s="25"/>
      <c r="D111" s="23" t="e">
        <f>VLOOKUP($C111,DiveList!$C$3:$D$71,2,FALSE)</f>
        <v>#N/A</v>
      </c>
      <c r="E111" s="26"/>
      <c r="F111" s="24" t="e">
        <f>VLOOKUP($C111,DiveList!$C$3:$H$71,IF($E111="S",5,IF($E111="P", 4, IF($E111="T", 3,IF($E111="F",6,5)))), FALSE)</f>
        <v>#N/A</v>
      </c>
      <c r="G111" s="31"/>
      <c r="H111" s="32"/>
      <c r="I111" s="32"/>
      <c r="J111" s="33"/>
      <c r="K111" s="33"/>
      <c r="L111" s="53" t="str">
        <f t="shared" si="22"/>
        <v/>
      </c>
      <c r="M111" s="51" t="str">
        <f>IF(ISNUMBER(L111),L111*F111,"")</f>
        <v/>
      </c>
      <c r="N111" s="54" t="str">
        <f t="shared" si="23"/>
        <v/>
      </c>
    </row>
    <row r="112" spans="2:14" ht="14.25" thickTop="1" thickBot="1" x14ac:dyDescent="0.25">
      <c r="B112" s="56" t="s">
        <v>12</v>
      </c>
      <c r="C112" s="29"/>
      <c r="D112" s="57" t="e">
        <f>VLOOKUP($C112,DiveList!$C$3:$D$71,2,FALSE)</f>
        <v>#N/A</v>
      </c>
      <c r="E112" s="34"/>
      <c r="F112" s="58" t="e">
        <f>VLOOKUP($C112,DiveList!$C$3:$H$71,IF($E112="S",5,IF($E112="P", 4, IF($E112="T", 3,IF($E112="F",6,5)))), FALSE)</f>
        <v>#N/A</v>
      </c>
      <c r="G112" s="35"/>
      <c r="H112" s="36"/>
      <c r="I112" s="36"/>
      <c r="J112" s="36"/>
      <c r="K112" s="36"/>
      <c r="L112" s="59" t="str">
        <f t="shared" si="22"/>
        <v/>
      </c>
      <c r="M112" s="59" t="str">
        <f>IF(ISNUMBER(L112),L112*F112,"")</f>
        <v/>
      </c>
      <c r="N112" s="60" t="str">
        <f>IF(AND(ISNUMBER(N111), ISNUMBER(M112)),N111+M112,"")</f>
        <v/>
      </c>
    </row>
    <row r="113" spans="2:14" ht="14.25" thickTop="1" thickBot="1" x14ac:dyDescent="0.25">
      <c r="B113" s="61"/>
      <c r="C113" s="62"/>
      <c r="D113" s="62"/>
      <c r="E113" s="62"/>
      <c r="F113" s="63"/>
      <c r="G113" s="46"/>
      <c r="H113" s="40"/>
      <c r="I113" s="40"/>
      <c r="J113" s="40"/>
      <c r="K113" s="40"/>
      <c r="L113" s="40"/>
      <c r="M113" s="64" t="s">
        <v>30</v>
      </c>
      <c r="N113" s="74" t="str">
        <f>IF(ISNUMBER(N112),N112,N111)</f>
        <v/>
      </c>
    </row>
    <row r="114" spans="2:14" ht="13.5" thickTop="1" x14ac:dyDescent="0.2">
      <c r="B114" s="1"/>
      <c r="C114" s="5"/>
      <c r="D114" s="5"/>
      <c r="E114" s="5"/>
      <c r="F114" s="6"/>
      <c r="G114" s="2"/>
    </row>
    <row r="115" spans="2:14" ht="13.5" thickBot="1" x14ac:dyDescent="0.25"/>
    <row r="116" spans="2:14" x14ac:dyDescent="0.2">
      <c r="B116" s="42" t="s">
        <v>13</v>
      </c>
      <c r="C116" s="88"/>
      <c r="D116" s="43" t="s">
        <v>16</v>
      </c>
      <c r="E116" s="9" t="s">
        <v>110</v>
      </c>
      <c r="F116" s="44"/>
      <c r="G116" s="44"/>
      <c r="H116" s="44"/>
      <c r="I116" s="44"/>
      <c r="J116" s="44"/>
      <c r="K116" s="44"/>
      <c r="L116" s="44"/>
      <c r="M116" s="65" t="s">
        <v>128</v>
      </c>
      <c r="N116" s="90"/>
    </row>
    <row r="117" spans="2:14" ht="13.5" thickBot="1" x14ac:dyDescent="0.25">
      <c r="B117" s="71" t="s">
        <v>14</v>
      </c>
      <c r="C117" s="89"/>
      <c r="D117" s="43" t="s">
        <v>17</v>
      </c>
      <c r="E117" s="9" t="s">
        <v>127</v>
      </c>
      <c r="F117" s="44"/>
      <c r="G117" s="44"/>
      <c r="H117" s="44"/>
      <c r="I117" s="44"/>
      <c r="J117" s="44"/>
      <c r="K117" s="44"/>
      <c r="L117" s="44"/>
      <c r="M117" s="72" t="s">
        <v>129</v>
      </c>
      <c r="N117" s="91"/>
    </row>
    <row r="118" spans="2:14" x14ac:dyDescent="0.2">
      <c r="B118" s="45"/>
      <c r="C118" s="46"/>
      <c r="D118" s="46"/>
      <c r="E118" s="46"/>
      <c r="F118" s="46"/>
      <c r="G118" s="46"/>
      <c r="H118" s="40"/>
      <c r="I118" s="40"/>
      <c r="J118" s="40"/>
      <c r="K118" s="40"/>
      <c r="L118" s="40"/>
      <c r="M118" s="40"/>
      <c r="N118" s="40"/>
    </row>
    <row r="119" spans="2:14" x14ac:dyDescent="0.2">
      <c r="B119" s="47"/>
      <c r="C119" s="48" t="s">
        <v>3</v>
      </c>
      <c r="D119" s="49" t="s">
        <v>4</v>
      </c>
      <c r="E119" s="49" t="s">
        <v>5</v>
      </c>
      <c r="F119" s="49" t="s">
        <v>6</v>
      </c>
      <c r="G119" s="49">
        <v>1</v>
      </c>
      <c r="H119" s="50">
        <v>2</v>
      </c>
      <c r="I119" s="50">
        <v>3</v>
      </c>
      <c r="J119" s="50">
        <v>4</v>
      </c>
      <c r="K119" s="50">
        <v>5</v>
      </c>
      <c r="L119" s="51" t="s">
        <v>7</v>
      </c>
      <c r="M119" s="51" t="s">
        <v>8</v>
      </c>
      <c r="N119" s="51" t="s">
        <v>126</v>
      </c>
    </row>
    <row r="120" spans="2:14" x14ac:dyDescent="0.2">
      <c r="B120" s="52" t="s">
        <v>9</v>
      </c>
      <c r="C120" s="30">
        <v>101</v>
      </c>
      <c r="D120" s="27" t="s">
        <v>22</v>
      </c>
      <c r="E120" s="28"/>
      <c r="F120" s="24">
        <v>1.9</v>
      </c>
      <c r="G120" s="31"/>
      <c r="H120" s="32"/>
      <c r="I120" s="32"/>
      <c r="J120" s="32"/>
      <c r="K120" s="32"/>
      <c r="L120" s="53" t="str">
        <f>IF(COUNT(G120:K120)=0,"", IF(COUNT(G120:K120)=2,SUM(G120:K120)*1.5, IF(COUNT(G120:K120)=3,SUM(G120:K120), IF(COUNT(G120:K120)=5,SUM(G120:K120)-MIN(G120:K120)-MAX(G120:K120), ))))</f>
        <v/>
      </c>
      <c r="M120" s="51" t="str">
        <f t="shared" ref="M120:M121" si="24">IF(ISNUMBER(L120),L120*F120,"")</f>
        <v/>
      </c>
      <c r="N120" s="54" t="str">
        <f>M120</f>
        <v/>
      </c>
    </row>
    <row r="121" spans="2:14" x14ac:dyDescent="0.2">
      <c r="B121" s="55" t="s">
        <v>10</v>
      </c>
      <c r="C121" s="25"/>
      <c r="D121" s="23" t="e">
        <f>VLOOKUP($C121,DiveList!$C$3:$D$71,2,FALSE)</f>
        <v>#N/A</v>
      </c>
      <c r="E121" s="26"/>
      <c r="F121" s="24" t="e">
        <f>VLOOKUP($C121,DiveList!$C$3:$H$71,IF($E121="S",5,IF($E121="P", 4, IF($E121="T", 3,IF($E121="F",6,5)))), FALSE)</f>
        <v>#N/A</v>
      </c>
      <c r="G121" s="31"/>
      <c r="H121" s="32"/>
      <c r="I121" s="32"/>
      <c r="J121" s="33"/>
      <c r="K121" s="33"/>
      <c r="L121" s="53" t="str">
        <f t="shared" ref="L121:L126" si="25">IF(COUNT(G121:K121)=0,"", IF(COUNT(G121:K121)=2,SUM(G121:K121)*1.5, IF(COUNT(G121:K121)=3,SUM(G121:K121), IF(COUNT(G121:K121)=5,SUM(G121:K121)-MIN(G121:K121)-MAX(G121:K121), ))))</f>
        <v/>
      </c>
      <c r="M121" s="51" t="str">
        <f t="shared" si="24"/>
        <v/>
      </c>
      <c r="N121" s="54" t="str">
        <f>IF(AND(ISNUMBER(N120), ISNUMBER(M121)),N120+M121,"")</f>
        <v/>
      </c>
    </row>
    <row r="122" spans="2:14" x14ac:dyDescent="0.2">
      <c r="B122" s="55" t="s">
        <v>11</v>
      </c>
      <c r="C122" s="25"/>
      <c r="D122" s="23" t="e">
        <f>VLOOKUP($C122,DiveList!$C$3:$D$71,2,FALSE)</f>
        <v>#N/A</v>
      </c>
      <c r="E122" s="26"/>
      <c r="F122" s="24" t="e">
        <f>VLOOKUP($C122,DiveList!$C$3:$H$71,IF($E122="S",5,IF($E122="P", 4, IF($E122="T", 3,IF($E122="F",6,5)))), FALSE)</f>
        <v>#N/A</v>
      </c>
      <c r="G122" s="31"/>
      <c r="H122" s="32"/>
      <c r="I122" s="32"/>
      <c r="J122" s="33"/>
      <c r="K122" s="33"/>
      <c r="L122" s="53" t="str">
        <f t="shared" si="25"/>
        <v/>
      </c>
      <c r="M122" s="51" t="str">
        <f>IF(ISNUMBER(L122),L122*F122,"")</f>
        <v/>
      </c>
      <c r="N122" s="54" t="str">
        <f>IF(AND(ISNUMBER(N121), ISNUMBER(M122)),N121+M122,"")</f>
        <v/>
      </c>
    </row>
    <row r="123" spans="2:14" x14ac:dyDescent="0.2">
      <c r="B123" s="80" t="s">
        <v>19</v>
      </c>
      <c r="C123" s="25"/>
      <c r="D123" s="23" t="e">
        <f>VLOOKUP($C123,DiveList!$C$3:$D$71,2,FALSE)</f>
        <v>#N/A</v>
      </c>
      <c r="E123" s="26"/>
      <c r="F123" s="24" t="e">
        <f>VLOOKUP($C123,DiveList!$C$3:$H$71,IF($E123="S",5,IF($E123="P", 4, IF($E123="T", 3,IF($E123="F",6,5)))), FALSE)</f>
        <v>#N/A</v>
      </c>
      <c r="G123" s="31"/>
      <c r="H123" s="32"/>
      <c r="I123" s="32"/>
      <c r="J123" s="33"/>
      <c r="K123" s="33"/>
      <c r="L123" s="53" t="str">
        <f t="shared" si="25"/>
        <v/>
      </c>
      <c r="M123" s="51" t="str">
        <f>IF(ISNUMBER(L123),L123*F123,"")</f>
        <v/>
      </c>
      <c r="N123" s="54" t="str">
        <f>IF(AND(ISNUMBER(N122), ISNUMBER(M123)),N122+M123,"")</f>
        <v/>
      </c>
    </row>
    <row r="124" spans="2:14" x14ac:dyDescent="0.2">
      <c r="B124" s="80" t="s">
        <v>20</v>
      </c>
      <c r="C124" s="25"/>
      <c r="D124" s="23" t="e">
        <f>VLOOKUP($C124,DiveList!$C$3:$D$71,2,FALSE)</f>
        <v>#N/A</v>
      </c>
      <c r="E124" s="26"/>
      <c r="F124" s="24" t="e">
        <f>VLOOKUP($C124,DiveList!$C$3:$H$71,IF($E124="S",5,IF($E124="P", 4, IF($E124="T", 3,IF($E124="F",6,5)))), FALSE)</f>
        <v>#N/A</v>
      </c>
      <c r="G124" s="31"/>
      <c r="H124" s="32"/>
      <c r="I124" s="32"/>
      <c r="J124" s="33"/>
      <c r="K124" s="33"/>
      <c r="L124" s="53" t="str">
        <f t="shared" si="25"/>
        <v/>
      </c>
      <c r="M124" s="51" t="str">
        <f>IF(ISNUMBER(L124),L124*F124,"")</f>
        <v/>
      </c>
      <c r="N124" s="54" t="str">
        <f t="shared" ref="N124:N125" si="26">IF(AND(ISNUMBER(N123), ISNUMBER(M124)),N123+M124,"")</f>
        <v/>
      </c>
    </row>
    <row r="125" spans="2:14" ht="13.5" thickBot="1" x14ac:dyDescent="0.25">
      <c r="B125" s="80" t="s">
        <v>159</v>
      </c>
      <c r="C125" s="25"/>
      <c r="D125" s="23" t="e">
        <f>VLOOKUP($C125,DiveList!$C$3:$D$71,2,FALSE)</f>
        <v>#N/A</v>
      </c>
      <c r="E125" s="26"/>
      <c r="F125" s="24" t="e">
        <f>VLOOKUP($C125,DiveList!$C$3:$H$71,IF($E125="S",5,IF($E125="P", 4, IF($E125="T", 3,IF($E125="F",6,5)))), FALSE)</f>
        <v>#N/A</v>
      </c>
      <c r="G125" s="31"/>
      <c r="H125" s="32"/>
      <c r="I125" s="32"/>
      <c r="J125" s="33"/>
      <c r="K125" s="33"/>
      <c r="L125" s="53" t="str">
        <f t="shared" si="25"/>
        <v/>
      </c>
      <c r="M125" s="51" t="str">
        <f>IF(ISNUMBER(L125),L125*F125,"")</f>
        <v/>
      </c>
      <c r="N125" s="54" t="str">
        <f t="shared" si="26"/>
        <v/>
      </c>
    </row>
    <row r="126" spans="2:14" ht="14.25" thickTop="1" thickBot="1" x14ac:dyDescent="0.25">
      <c r="B126" s="56" t="s">
        <v>12</v>
      </c>
      <c r="C126" s="29"/>
      <c r="D126" s="57" t="e">
        <f>VLOOKUP($C126,DiveList!$C$3:$D$71,2,FALSE)</f>
        <v>#N/A</v>
      </c>
      <c r="E126" s="34"/>
      <c r="F126" s="58" t="e">
        <f>VLOOKUP($C126,DiveList!$C$3:$H$71,IF($E126="S",5,IF($E126="P", 4, IF($E126="T", 3,IF($E126="F",6,5)))), FALSE)</f>
        <v>#N/A</v>
      </c>
      <c r="G126" s="35"/>
      <c r="H126" s="36"/>
      <c r="I126" s="36"/>
      <c r="J126" s="36"/>
      <c r="K126" s="36"/>
      <c r="L126" s="59" t="str">
        <f t="shared" si="25"/>
        <v/>
      </c>
      <c r="M126" s="59" t="str">
        <f>IF(ISNUMBER(L126),L126*F126,"")</f>
        <v/>
      </c>
      <c r="N126" s="60" t="str">
        <f>IF(AND(ISNUMBER(N125), ISNUMBER(M126)),N125+M126,"")</f>
        <v/>
      </c>
    </row>
    <row r="127" spans="2:14" ht="14.25" thickTop="1" thickBot="1" x14ac:dyDescent="0.25">
      <c r="B127" s="61"/>
      <c r="C127" s="62"/>
      <c r="D127" s="62"/>
      <c r="E127" s="62"/>
      <c r="F127" s="63"/>
      <c r="G127" s="46"/>
      <c r="H127" s="40"/>
      <c r="I127" s="40"/>
      <c r="J127" s="40"/>
      <c r="K127" s="40"/>
      <c r="L127" s="40"/>
      <c r="M127" s="64" t="s">
        <v>30</v>
      </c>
      <c r="N127" s="74" t="str">
        <f>IF(ISNUMBER(N126),N126,N125)</f>
        <v/>
      </c>
    </row>
    <row r="128" spans="2:14" ht="13.5" thickTop="1" x14ac:dyDescent="0.2">
      <c r="B128" s="1"/>
      <c r="C128" s="5"/>
      <c r="D128" s="5"/>
      <c r="E128" s="5"/>
      <c r="F128" s="6"/>
      <c r="G128" s="2"/>
    </row>
    <row r="129" spans="2:14" ht="13.5" thickBot="1" x14ac:dyDescent="0.25"/>
    <row r="130" spans="2:14" x14ac:dyDescent="0.2">
      <c r="B130" s="42" t="s">
        <v>13</v>
      </c>
      <c r="C130" s="88"/>
      <c r="D130" s="43" t="s">
        <v>16</v>
      </c>
      <c r="E130" s="9" t="s">
        <v>110</v>
      </c>
      <c r="F130" s="44"/>
      <c r="G130" s="44"/>
      <c r="H130" s="44"/>
      <c r="I130" s="44"/>
      <c r="J130" s="44"/>
      <c r="K130" s="44"/>
      <c r="L130" s="44"/>
      <c r="M130" s="65" t="s">
        <v>128</v>
      </c>
      <c r="N130" s="90"/>
    </row>
    <row r="131" spans="2:14" ht="13.5" thickBot="1" x14ac:dyDescent="0.25">
      <c r="B131" s="71" t="s">
        <v>14</v>
      </c>
      <c r="C131" s="89"/>
      <c r="D131" s="43" t="s">
        <v>17</v>
      </c>
      <c r="E131" s="9" t="s">
        <v>127</v>
      </c>
      <c r="F131" s="44"/>
      <c r="G131" s="44"/>
      <c r="H131" s="44"/>
      <c r="I131" s="44"/>
      <c r="J131" s="44"/>
      <c r="K131" s="44"/>
      <c r="L131" s="44"/>
      <c r="M131" s="72" t="s">
        <v>129</v>
      </c>
      <c r="N131" s="91"/>
    </row>
    <row r="132" spans="2:14" x14ac:dyDescent="0.2">
      <c r="B132" s="45"/>
      <c r="C132" s="46"/>
      <c r="D132" s="46"/>
      <c r="E132" s="46"/>
      <c r="F132" s="46"/>
      <c r="G132" s="46"/>
      <c r="H132" s="40"/>
      <c r="I132" s="40"/>
      <c r="J132" s="40"/>
      <c r="K132" s="40"/>
      <c r="L132" s="40"/>
      <c r="M132" s="40"/>
      <c r="N132" s="40"/>
    </row>
    <row r="133" spans="2:14" x14ac:dyDescent="0.2">
      <c r="B133" s="47"/>
      <c r="C133" s="48" t="s">
        <v>3</v>
      </c>
      <c r="D133" s="49" t="s">
        <v>4</v>
      </c>
      <c r="E133" s="49" t="s">
        <v>5</v>
      </c>
      <c r="F133" s="49" t="s">
        <v>6</v>
      </c>
      <c r="G133" s="49">
        <v>1</v>
      </c>
      <c r="H133" s="50">
        <v>2</v>
      </c>
      <c r="I133" s="50">
        <v>3</v>
      </c>
      <c r="J133" s="50">
        <v>4</v>
      </c>
      <c r="K133" s="50">
        <v>5</v>
      </c>
      <c r="L133" s="51" t="s">
        <v>7</v>
      </c>
      <c r="M133" s="51" t="s">
        <v>8</v>
      </c>
      <c r="N133" s="51" t="s">
        <v>126</v>
      </c>
    </row>
    <row r="134" spans="2:14" x14ac:dyDescent="0.2">
      <c r="B134" s="52" t="s">
        <v>9</v>
      </c>
      <c r="C134" s="30">
        <v>101</v>
      </c>
      <c r="D134" s="27" t="s">
        <v>22</v>
      </c>
      <c r="E134" s="28"/>
      <c r="F134" s="24">
        <v>1.9</v>
      </c>
      <c r="G134" s="31"/>
      <c r="H134" s="32"/>
      <c r="I134" s="32"/>
      <c r="J134" s="32"/>
      <c r="K134" s="32"/>
      <c r="L134" s="53" t="str">
        <f>IF(COUNT(G134:K134)=0,"", IF(COUNT(G134:K134)=2,SUM(G134:K134)*1.5, IF(COUNT(G134:K134)=3,SUM(G134:K134), IF(COUNT(G134:K134)=5,SUM(G134:K134)-MIN(G134:K134)-MAX(G134:K134), ))))</f>
        <v/>
      </c>
      <c r="M134" s="51" t="str">
        <f t="shared" ref="M134:M135" si="27">IF(ISNUMBER(L134),L134*F134,"")</f>
        <v/>
      </c>
      <c r="N134" s="54" t="str">
        <f>M134</f>
        <v/>
      </c>
    </row>
    <row r="135" spans="2:14" x14ac:dyDescent="0.2">
      <c r="B135" s="55" t="s">
        <v>10</v>
      </c>
      <c r="C135" s="25"/>
      <c r="D135" s="23" t="e">
        <f>VLOOKUP($C135,DiveList!$C$3:$D$71,2,FALSE)</f>
        <v>#N/A</v>
      </c>
      <c r="E135" s="26"/>
      <c r="F135" s="24" t="e">
        <f>VLOOKUP($C135,DiveList!$C$3:$H$71,IF($E135="S",5,IF($E135="P", 4, IF($E135="T", 3,IF($E135="F",6,5)))), FALSE)</f>
        <v>#N/A</v>
      </c>
      <c r="G135" s="31"/>
      <c r="H135" s="32"/>
      <c r="I135" s="32"/>
      <c r="J135" s="33"/>
      <c r="K135" s="33"/>
      <c r="L135" s="53" t="str">
        <f t="shared" ref="L135:L140" si="28">IF(COUNT(G135:K135)=0,"", IF(COUNT(G135:K135)=2,SUM(G135:K135)*1.5, IF(COUNT(G135:K135)=3,SUM(G135:K135), IF(COUNT(G135:K135)=5,SUM(G135:K135)-MIN(G135:K135)-MAX(G135:K135), ))))</f>
        <v/>
      </c>
      <c r="M135" s="51" t="str">
        <f t="shared" si="27"/>
        <v/>
      </c>
      <c r="N135" s="54" t="str">
        <f>IF(AND(ISNUMBER(N134), ISNUMBER(M135)),N134+M135,"")</f>
        <v/>
      </c>
    </row>
    <row r="136" spans="2:14" x14ac:dyDescent="0.2">
      <c r="B136" s="55" t="s">
        <v>11</v>
      </c>
      <c r="C136" s="25"/>
      <c r="D136" s="23" t="e">
        <f>VLOOKUP($C136,DiveList!$C$3:$D$71,2,FALSE)</f>
        <v>#N/A</v>
      </c>
      <c r="E136" s="26"/>
      <c r="F136" s="24" t="e">
        <f>VLOOKUP($C136,DiveList!$C$3:$H$71,IF($E136="S",5,IF($E136="P", 4, IF($E136="T", 3,IF($E136="F",6,5)))), FALSE)</f>
        <v>#N/A</v>
      </c>
      <c r="G136" s="31"/>
      <c r="H136" s="32"/>
      <c r="I136" s="32"/>
      <c r="J136" s="33"/>
      <c r="K136" s="33"/>
      <c r="L136" s="53" t="str">
        <f t="shared" si="28"/>
        <v/>
      </c>
      <c r="M136" s="51" t="str">
        <f>IF(ISNUMBER(L136),L136*F136,"")</f>
        <v/>
      </c>
      <c r="N136" s="54" t="str">
        <f>IF(AND(ISNUMBER(N135), ISNUMBER(M136)),N135+M136,"")</f>
        <v/>
      </c>
    </row>
    <row r="137" spans="2:14" x14ac:dyDescent="0.2">
      <c r="B137" s="80" t="s">
        <v>19</v>
      </c>
      <c r="C137" s="25"/>
      <c r="D137" s="23" t="e">
        <f>VLOOKUP($C137,DiveList!$C$3:$D$71,2,FALSE)</f>
        <v>#N/A</v>
      </c>
      <c r="E137" s="26"/>
      <c r="F137" s="24" t="e">
        <f>VLOOKUP($C137,DiveList!$C$3:$H$71,IF($E137="S",5,IF($E137="P", 4, IF($E137="T", 3,IF($E137="F",6,5)))), FALSE)</f>
        <v>#N/A</v>
      </c>
      <c r="G137" s="31"/>
      <c r="H137" s="32"/>
      <c r="I137" s="32"/>
      <c r="J137" s="33"/>
      <c r="K137" s="33"/>
      <c r="L137" s="53" t="str">
        <f t="shared" si="28"/>
        <v/>
      </c>
      <c r="M137" s="51" t="str">
        <f>IF(ISNUMBER(L137),L137*F137,"")</f>
        <v/>
      </c>
      <c r="N137" s="54" t="str">
        <f>IF(AND(ISNUMBER(N136), ISNUMBER(M137)),N136+M137,"")</f>
        <v/>
      </c>
    </row>
    <row r="138" spans="2:14" x14ac:dyDescent="0.2">
      <c r="B138" s="80" t="s">
        <v>20</v>
      </c>
      <c r="C138" s="25"/>
      <c r="D138" s="23" t="e">
        <f>VLOOKUP($C138,DiveList!$C$3:$D$71,2,FALSE)</f>
        <v>#N/A</v>
      </c>
      <c r="E138" s="26"/>
      <c r="F138" s="24" t="e">
        <f>VLOOKUP($C138,DiveList!$C$3:$H$71,IF($E138="S",5,IF($E138="P", 4, IF($E138="T", 3,IF($E138="F",6,5)))), FALSE)</f>
        <v>#N/A</v>
      </c>
      <c r="G138" s="31"/>
      <c r="H138" s="32"/>
      <c r="I138" s="32"/>
      <c r="J138" s="33"/>
      <c r="K138" s="33"/>
      <c r="L138" s="53" t="str">
        <f t="shared" si="28"/>
        <v/>
      </c>
      <c r="M138" s="51" t="str">
        <f>IF(ISNUMBER(L138),L138*F138,"")</f>
        <v/>
      </c>
      <c r="N138" s="54" t="str">
        <f t="shared" ref="N138:N139" si="29">IF(AND(ISNUMBER(N137), ISNUMBER(M138)),N137+M138,"")</f>
        <v/>
      </c>
    </row>
    <row r="139" spans="2:14" ht="13.5" thickBot="1" x14ac:dyDescent="0.25">
      <c r="B139" s="80" t="s">
        <v>159</v>
      </c>
      <c r="C139" s="25"/>
      <c r="D139" s="23" t="e">
        <f>VLOOKUP($C139,DiveList!$C$3:$D$71,2,FALSE)</f>
        <v>#N/A</v>
      </c>
      <c r="E139" s="26"/>
      <c r="F139" s="24" t="e">
        <f>VLOOKUP($C139,DiveList!$C$3:$H$71,IF($E139="S",5,IF($E139="P", 4, IF($E139="T", 3,IF($E139="F",6,5)))), FALSE)</f>
        <v>#N/A</v>
      </c>
      <c r="G139" s="31"/>
      <c r="H139" s="32"/>
      <c r="I139" s="32"/>
      <c r="J139" s="33"/>
      <c r="K139" s="33"/>
      <c r="L139" s="53" t="str">
        <f t="shared" si="28"/>
        <v/>
      </c>
      <c r="M139" s="51" t="str">
        <f>IF(ISNUMBER(L139),L139*F139,"")</f>
        <v/>
      </c>
      <c r="N139" s="54" t="str">
        <f t="shared" si="29"/>
        <v/>
      </c>
    </row>
    <row r="140" spans="2:14" ht="14.25" thickTop="1" thickBot="1" x14ac:dyDescent="0.25">
      <c r="B140" s="56" t="s">
        <v>12</v>
      </c>
      <c r="C140" s="29"/>
      <c r="D140" s="57" t="e">
        <f>VLOOKUP($C140,DiveList!$C$3:$D$71,2,FALSE)</f>
        <v>#N/A</v>
      </c>
      <c r="E140" s="34"/>
      <c r="F140" s="58" t="e">
        <f>VLOOKUP($C140,DiveList!$C$3:$H$71,IF($E140="S",5,IF($E140="P", 4, IF($E140="T", 3,IF($E140="F",6,5)))), FALSE)</f>
        <v>#N/A</v>
      </c>
      <c r="G140" s="35"/>
      <c r="H140" s="36"/>
      <c r="I140" s="36"/>
      <c r="J140" s="36"/>
      <c r="K140" s="36"/>
      <c r="L140" s="59" t="str">
        <f t="shared" si="28"/>
        <v/>
      </c>
      <c r="M140" s="59" t="str">
        <f>IF(ISNUMBER(L140),L140*F140,"")</f>
        <v/>
      </c>
      <c r="N140" s="60" t="str">
        <f>IF(AND(ISNUMBER(N139), ISNUMBER(M140)),N139+M140,"")</f>
        <v/>
      </c>
    </row>
    <row r="141" spans="2:14" ht="14.25" thickTop="1" thickBot="1" x14ac:dyDescent="0.25">
      <c r="B141" s="61"/>
      <c r="C141" s="62"/>
      <c r="D141" s="62"/>
      <c r="E141" s="62"/>
      <c r="F141" s="63"/>
      <c r="G141" s="46"/>
      <c r="H141" s="40"/>
      <c r="I141" s="40"/>
      <c r="J141" s="40"/>
      <c r="K141" s="40"/>
      <c r="L141" s="40"/>
      <c r="M141" s="64" t="s">
        <v>30</v>
      </c>
      <c r="N141" s="74" t="str">
        <f>IF(ISNUMBER(N140),N140,N139)</f>
        <v/>
      </c>
    </row>
    <row r="142" spans="2:14" ht="13.5" thickTop="1" x14ac:dyDescent="0.2">
      <c r="B142" s="1"/>
      <c r="C142" s="5"/>
      <c r="D142" s="5"/>
      <c r="E142" s="5"/>
      <c r="F142" s="6"/>
      <c r="G142" s="2"/>
    </row>
    <row r="143" spans="2:14" ht="13.5" thickBot="1" x14ac:dyDescent="0.25"/>
    <row r="144" spans="2:14" x14ac:dyDescent="0.2">
      <c r="B144" s="42" t="s">
        <v>13</v>
      </c>
      <c r="C144" s="88"/>
      <c r="D144" s="43" t="s">
        <v>16</v>
      </c>
      <c r="E144" s="9" t="s">
        <v>110</v>
      </c>
      <c r="F144" s="44"/>
      <c r="G144" s="44"/>
      <c r="H144" s="44"/>
      <c r="I144" s="44"/>
      <c r="J144" s="44"/>
      <c r="K144" s="44"/>
      <c r="L144" s="44"/>
      <c r="M144" s="65" t="s">
        <v>128</v>
      </c>
      <c r="N144" s="90"/>
    </row>
    <row r="145" spans="2:14" ht="13.5" thickBot="1" x14ac:dyDescent="0.25">
      <c r="B145" s="71" t="s">
        <v>14</v>
      </c>
      <c r="C145" s="89"/>
      <c r="D145" s="43" t="s">
        <v>17</v>
      </c>
      <c r="E145" s="9" t="s">
        <v>127</v>
      </c>
      <c r="F145" s="44"/>
      <c r="G145" s="44"/>
      <c r="H145" s="44"/>
      <c r="I145" s="44"/>
      <c r="J145" s="44"/>
      <c r="K145" s="44"/>
      <c r="L145" s="44"/>
      <c r="M145" s="72" t="s">
        <v>129</v>
      </c>
      <c r="N145" s="91"/>
    </row>
    <row r="146" spans="2:14" x14ac:dyDescent="0.2">
      <c r="B146" s="45"/>
      <c r="C146" s="46"/>
      <c r="D146" s="46"/>
      <c r="E146" s="46"/>
      <c r="F146" s="46"/>
      <c r="G146" s="46"/>
      <c r="H146" s="40"/>
      <c r="I146" s="40"/>
      <c r="J146" s="40"/>
      <c r="K146" s="40"/>
      <c r="L146" s="40"/>
      <c r="M146" s="40"/>
      <c r="N146" s="40"/>
    </row>
    <row r="147" spans="2:14" x14ac:dyDescent="0.2">
      <c r="B147" s="47"/>
      <c r="C147" s="48" t="s">
        <v>3</v>
      </c>
      <c r="D147" s="49" t="s">
        <v>4</v>
      </c>
      <c r="E147" s="49" t="s">
        <v>5</v>
      </c>
      <c r="F147" s="49" t="s">
        <v>6</v>
      </c>
      <c r="G147" s="49">
        <v>1</v>
      </c>
      <c r="H147" s="50">
        <v>2</v>
      </c>
      <c r="I147" s="50">
        <v>3</v>
      </c>
      <c r="J147" s="50">
        <v>4</v>
      </c>
      <c r="K147" s="50">
        <v>5</v>
      </c>
      <c r="L147" s="51" t="s">
        <v>7</v>
      </c>
      <c r="M147" s="51" t="s">
        <v>8</v>
      </c>
      <c r="N147" s="51" t="s">
        <v>126</v>
      </c>
    </row>
    <row r="148" spans="2:14" x14ac:dyDescent="0.2">
      <c r="B148" s="52" t="s">
        <v>9</v>
      </c>
      <c r="C148" s="30">
        <v>101</v>
      </c>
      <c r="D148" s="27" t="s">
        <v>22</v>
      </c>
      <c r="E148" s="28"/>
      <c r="F148" s="24">
        <v>1.9</v>
      </c>
      <c r="G148" s="31"/>
      <c r="H148" s="32"/>
      <c r="I148" s="32"/>
      <c r="J148" s="32"/>
      <c r="K148" s="32"/>
      <c r="L148" s="53" t="str">
        <f>IF(COUNT(G148:K148)=0,"", IF(COUNT(G148:K148)=2,SUM(G148:K148)*1.5, IF(COUNT(G148:K148)=3,SUM(G148:K148), IF(COUNT(G148:K148)=5,SUM(G148:K148)-MIN(G148:K148)-MAX(G148:K148), ))))</f>
        <v/>
      </c>
      <c r="M148" s="51" t="str">
        <f t="shared" ref="M148:M149" si="30">IF(ISNUMBER(L148),L148*F148,"")</f>
        <v/>
      </c>
      <c r="N148" s="54" t="str">
        <f>M148</f>
        <v/>
      </c>
    </row>
    <row r="149" spans="2:14" x14ac:dyDescent="0.2">
      <c r="B149" s="55" t="s">
        <v>10</v>
      </c>
      <c r="C149" s="25"/>
      <c r="D149" s="23" t="e">
        <f>VLOOKUP($C149,DiveList!$C$3:$D$71,2,FALSE)</f>
        <v>#N/A</v>
      </c>
      <c r="E149" s="26"/>
      <c r="F149" s="24" t="e">
        <f>VLOOKUP($C149,DiveList!$C$3:$H$71,IF($E149="S",5,IF($E149="P", 4, IF($E149="T", 3,IF($E149="F",6,5)))), FALSE)</f>
        <v>#N/A</v>
      </c>
      <c r="G149" s="31"/>
      <c r="H149" s="32"/>
      <c r="I149" s="32"/>
      <c r="J149" s="33"/>
      <c r="K149" s="33"/>
      <c r="L149" s="53" t="str">
        <f t="shared" ref="L149:L154" si="31">IF(COUNT(G149:K149)=0,"", IF(COUNT(G149:K149)=2,SUM(G149:K149)*1.5, IF(COUNT(G149:K149)=3,SUM(G149:K149), IF(COUNT(G149:K149)=5,SUM(G149:K149)-MIN(G149:K149)-MAX(G149:K149), ))))</f>
        <v/>
      </c>
      <c r="M149" s="51" t="str">
        <f t="shared" si="30"/>
        <v/>
      </c>
      <c r="N149" s="54" t="str">
        <f>IF(AND(ISNUMBER(N148), ISNUMBER(M149)),N148+M149,"")</f>
        <v/>
      </c>
    </row>
    <row r="150" spans="2:14" x14ac:dyDescent="0.2">
      <c r="B150" s="55" t="s">
        <v>11</v>
      </c>
      <c r="C150" s="25"/>
      <c r="D150" s="23" t="e">
        <f>VLOOKUP($C150,DiveList!$C$3:$D$71,2,FALSE)</f>
        <v>#N/A</v>
      </c>
      <c r="E150" s="26"/>
      <c r="F150" s="24" t="e">
        <f>VLOOKUP($C150,DiveList!$C$3:$H$71,IF($E150="S",5,IF($E150="P", 4, IF($E150="T", 3,IF($E150="F",6,5)))), FALSE)</f>
        <v>#N/A</v>
      </c>
      <c r="G150" s="31"/>
      <c r="H150" s="32"/>
      <c r="I150" s="32"/>
      <c r="J150" s="33"/>
      <c r="K150" s="33"/>
      <c r="L150" s="53" t="str">
        <f t="shared" si="31"/>
        <v/>
      </c>
      <c r="M150" s="51" t="str">
        <f>IF(ISNUMBER(L150),L150*F150,"")</f>
        <v/>
      </c>
      <c r="N150" s="54" t="str">
        <f>IF(AND(ISNUMBER(N149), ISNUMBER(M150)),N149+M150,"")</f>
        <v/>
      </c>
    </row>
    <row r="151" spans="2:14" x14ac:dyDescent="0.2">
      <c r="B151" s="80" t="s">
        <v>19</v>
      </c>
      <c r="C151" s="25"/>
      <c r="D151" s="23" t="e">
        <f>VLOOKUP($C151,DiveList!$C$3:$D$71,2,FALSE)</f>
        <v>#N/A</v>
      </c>
      <c r="E151" s="26"/>
      <c r="F151" s="24" t="e">
        <f>VLOOKUP($C151,DiveList!$C$3:$H$71,IF($E151="S",5,IF($E151="P", 4, IF($E151="T", 3,IF($E151="F",6,5)))), FALSE)</f>
        <v>#N/A</v>
      </c>
      <c r="G151" s="31"/>
      <c r="H151" s="32"/>
      <c r="I151" s="32"/>
      <c r="J151" s="33"/>
      <c r="K151" s="33"/>
      <c r="L151" s="53" t="str">
        <f t="shared" si="31"/>
        <v/>
      </c>
      <c r="M151" s="51" t="str">
        <f>IF(ISNUMBER(L151),L151*F151,"")</f>
        <v/>
      </c>
      <c r="N151" s="54" t="str">
        <f>IF(AND(ISNUMBER(N150), ISNUMBER(M151)),N150+M151,"")</f>
        <v/>
      </c>
    </row>
    <row r="152" spans="2:14" x14ac:dyDescent="0.2">
      <c r="B152" s="80" t="s">
        <v>20</v>
      </c>
      <c r="C152" s="25"/>
      <c r="D152" s="23" t="e">
        <f>VLOOKUP($C152,DiveList!$C$3:$D$71,2,FALSE)</f>
        <v>#N/A</v>
      </c>
      <c r="E152" s="26"/>
      <c r="F152" s="24" t="e">
        <f>VLOOKUP($C152,DiveList!$C$3:$H$71,IF($E152="S",5,IF($E152="P", 4, IF($E152="T", 3,IF($E152="F",6,5)))), FALSE)</f>
        <v>#N/A</v>
      </c>
      <c r="G152" s="31"/>
      <c r="H152" s="32"/>
      <c r="I152" s="32"/>
      <c r="J152" s="33"/>
      <c r="K152" s="33"/>
      <c r="L152" s="53" t="str">
        <f t="shared" si="31"/>
        <v/>
      </c>
      <c r="M152" s="51" t="str">
        <f>IF(ISNUMBER(L152),L152*F152,"")</f>
        <v/>
      </c>
      <c r="N152" s="54" t="str">
        <f t="shared" ref="N152:N153" si="32">IF(AND(ISNUMBER(N151), ISNUMBER(M152)),N151+M152,"")</f>
        <v/>
      </c>
    </row>
    <row r="153" spans="2:14" ht="13.5" thickBot="1" x14ac:dyDescent="0.25">
      <c r="B153" s="80" t="s">
        <v>159</v>
      </c>
      <c r="C153" s="25"/>
      <c r="D153" s="23" t="e">
        <f>VLOOKUP($C153,DiveList!$C$3:$D$71,2,FALSE)</f>
        <v>#N/A</v>
      </c>
      <c r="E153" s="26"/>
      <c r="F153" s="24" t="e">
        <f>VLOOKUP($C153,DiveList!$C$3:$H$71,IF($E153="S",5,IF($E153="P", 4, IF($E153="T", 3,IF($E153="F",6,5)))), FALSE)</f>
        <v>#N/A</v>
      </c>
      <c r="G153" s="31"/>
      <c r="H153" s="32"/>
      <c r="I153" s="32"/>
      <c r="J153" s="33"/>
      <c r="K153" s="33"/>
      <c r="L153" s="53" t="str">
        <f t="shared" si="31"/>
        <v/>
      </c>
      <c r="M153" s="51" t="str">
        <f>IF(ISNUMBER(L153),L153*F153,"")</f>
        <v/>
      </c>
      <c r="N153" s="54" t="str">
        <f t="shared" si="32"/>
        <v/>
      </c>
    </row>
    <row r="154" spans="2:14" ht="14.25" thickTop="1" thickBot="1" x14ac:dyDescent="0.25">
      <c r="B154" s="56" t="s">
        <v>12</v>
      </c>
      <c r="C154" s="29"/>
      <c r="D154" s="57" t="e">
        <f>VLOOKUP($C154,DiveList!$C$3:$D$71,2,FALSE)</f>
        <v>#N/A</v>
      </c>
      <c r="E154" s="34"/>
      <c r="F154" s="58" t="e">
        <f>VLOOKUP($C154,DiveList!$C$3:$H$71,IF($E154="S",5,IF($E154="P", 4, IF($E154="T", 3,IF($E154="F",6,5)))), FALSE)</f>
        <v>#N/A</v>
      </c>
      <c r="G154" s="35"/>
      <c r="H154" s="36"/>
      <c r="I154" s="36"/>
      <c r="J154" s="36"/>
      <c r="K154" s="36"/>
      <c r="L154" s="59" t="str">
        <f t="shared" si="31"/>
        <v/>
      </c>
      <c r="M154" s="59" t="str">
        <f>IF(ISNUMBER(L154),L154*F154,"")</f>
        <v/>
      </c>
      <c r="N154" s="60" t="str">
        <f>IF(AND(ISNUMBER(N153), ISNUMBER(M154)),N153+M154,"")</f>
        <v/>
      </c>
    </row>
    <row r="155" spans="2:14" ht="14.25" thickTop="1" thickBot="1" x14ac:dyDescent="0.25">
      <c r="B155" s="61"/>
      <c r="C155" s="62"/>
      <c r="D155" s="62"/>
      <c r="E155" s="62"/>
      <c r="F155" s="63"/>
      <c r="G155" s="46"/>
      <c r="H155" s="40"/>
      <c r="I155" s="40"/>
      <c r="J155" s="40"/>
      <c r="K155" s="40"/>
      <c r="L155" s="40"/>
      <c r="M155" s="64" t="s">
        <v>30</v>
      </c>
      <c r="N155" s="74" t="str">
        <f>IF(ISNUMBER(N154),N154,N153)</f>
        <v/>
      </c>
    </row>
    <row r="156" spans="2:14" ht="13.5" thickTop="1" x14ac:dyDescent="0.2">
      <c r="B156" s="1"/>
      <c r="C156" s="5"/>
      <c r="D156" s="5"/>
      <c r="E156" s="5"/>
      <c r="F156" s="6"/>
      <c r="G156" s="2"/>
    </row>
  </sheetData>
  <sheetProtection sheet="1" objects="1" scenarios="1"/>
  <mergeCells count="23">
    <mergeCell ref="C32:C33"/>
    <mergeCell ref="N32:N33"/>
    <mergeCell ref="M2:N2"/>
    <mergeCell ref="C4:C5"/>
    <mergeCell ref="N4:N5"/>
    <mergeCell ref="C18:C19"/>
    <mergeCell ref="N18:N19"/>
    <mergeCell ref="C46:C47"/>
    <mergeCell ref="N46:N47"/>
    <mergeCell ref="C60:C61"/>
    <mergeCell ref="N60:N61"/>
    <mergeCell ref="C74:C75"/>
    <mergeCell ref="N74:N75"/>
    <mergeCell ref="C130:C131"/>
    <mergeCell ref="N130:N131"/>
    <mergeCell ref="C144:C145"/>
    <mergeCell ref="N144:N145"/>
    <mergeCell ref="C88:C89"/>
    <mergeCell ref="N88:N89"/>
    <mergeCell ref="C102:C103"/>
    <mergeCell ref="N102:N103"/>
    <mergeCell ref="C116:C117"/>
    <mergeCell ref="N116:N117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048519-98B1-48A8-8646-863C4E853FBF}">
          <x14:formula1>
            <xm:f>DiveList!$E$2:$H$2</xm:f>
          </x14:formula1>
          <xm:sqref>E8:E14 E22:E28 E36:E42 E50:E56 E64:E70 E78:E84 E92:E98 E106:E112 E120:E126 E134:E140 E148:E154</xm:sqref>
        </x14:dataValidation>
        <x14:dataValidation type="list" allowBlank="1" showInputMessage="1" showErrorMessage="1" xr:uid="{F114F01A-868A-4317-B252-A39A749CF378}">
          <x14:formula1>
            <xm:f>DiveList!$C$3:$C$51</xm:f>
          </x14:formula1>
          <xm:sqref>C9:C13 C23:C27 C37:C41 C51:C55 C65:C69 C79:C83 C93:C97 C107:C111 C121:C125 C135:C139 C149:C153</xm:sqref>
        </x14:dataValidation>
        <x14:dataValidation type="list" allowBlank="1" showInputMessage="1" showErrorMessage="1" xr:uid="{6BBB8468-1881-421C-BC14-E79E49A76F31}">
          <x14:formula1>
            <xm:f>DiveList!$C:$C</xm:f>
          </x14:formula1>
          <xm:sqref>C14 C28 C42 C56 C70 C84 C98 C112 C126 C140 C154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16"/>
  <sheetViews>
    <sheetView workbookViewId="0">
      <selection activeCell="B15" sqref="B15"/>
    </sheetView>
  </sheetViews>
  <sheetFormatPr defaultColWidth="8.875" defaultRowHeight="12.75" x14ac:dyDescent="0.2"/>
  <cols>
    <col min="1" max="1" width="17" customWidth="1"/>
    <col min="2" max="2" width="30.625" customWidth="1"/>
  </cols>
  <sheetData>
    <row r="1" spans="1:2" ht="19.5" x14ac:dyDescent="0.25">
      <c r="A1" s="76" t="s">
        <v>32</v>
      </c>
      <c r="B1" s="40"/>
    </row>
    <row r="2" spans="1:2" x14ac:dyDescent="0.2">
      <c r="A2" s="40"/>
      <c r="B2" s="40"/>
    </row>
    <row r="3" spans="1:2" x14ac:dyDescent="0.2">
      <c r="A3" s="77" t="s">
        <v>52</v>
      </c>
      <c r="B3" s="40"/>
    </row>
    <row r="4" spans="1:2" x14ac:dyDescent="0.2">
      <c r="A4" s="40" t="s">
        <v>124</v>
      </c>
      <c r="B4" s="40"/>
    </row>
    <row r="5" spans="1:2" x14ac:dyDescent="0.2">
      <c r="A5" s="77"/>
      <c r="B5" s="40"/>
    </row>
    <row r="6" spans="1:2" x14ac:dyDescent="0.2">
      <c r="A6" s="40"/>
      <c r="B6" s="40"/>
    </row>
    <row r="7" spans="1:2" ht="15" x14ac:dyDescent="0.2">
      <c r="A7" s="78" t="s">
        <v>125</v>
      </c>
      <c r="B7" s="22">
        <v>42558</v>
      </c>
    </row>
    <row r="8" spans="1:2" ht="15" x14ac:dyDescent="0.2">
      <c r="A8" s="78" t="s">
        <v>31</v>
      </c>
      <c r="B8" s="75"/>
    </row>
    <row r="9" spans="1:2" x14ac:dyDescent="0.2">
      <c r="A9" s="40"/>
      <c r="B9" s="40"/>
    </row>
    <row r="10" spans="1:2" x14ac:dyDescent="0.2">
      <c r="A10" s="40"/>
      <c r="B10" s="40"/>
    </row>
    <row r="11" spans="1:2" ht="15" x14ac:dyDescent="0.2">
      <c r="A11" s="78" t="s">
        <v>35</v>
      </c>
      <c r="B11" s="79" t="s">
        <v>34</v>
      </c>
    </row>
    <row r="12" spans="1:2" x14ac:dyDescent="0.2">
      <c r="A12" s="40"/>
      <c r="B12" s="79" t="s">
        <v>140</v>
      </c>
    </row>
    <row r="13" spans="1:2" x14ac:dyDescent="0.2">
      <c r="A13" s="40"/>
      <c r="B13" s="62" t="s">
        <v>33</v>
      </c>
    </row>
    <row r="14" spans="1:2" x14ac:dyDescent="0.2">
      <c r="A14" s="40"/>
      <c r="B14" s="79" t="s">
        <v>141</v>
      </c>
    </row>
    <row r="15" spans="1:2" x14ac:dyDescent="0.2">
      <c r="A15" s="40"/>
      <c r="B15" s="46" t="s">
        <v>1</v>
      </c>
    </row>
    <row r="16" spans="1:2" x14ac:dyDescent="0.2">
      <c r="A16" s="40"/>
      <c r="B16" s="46" t="s">
        <v>0</v>
      </c>
    </row>
  </sheetData>
  <sheetProtection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A1F8C-0F4C-4955-82E8-F29A574E1AC2}">
  <sheetPr>
    <tabColor rgb="FFFF9FDF"/>
    <pageSetUpPr fitToPage="1"/>
  </sheetPr>
  <dimension ref="B1:P156"/>
  <sheetViews>
    <sheetView workbookViewId="0">
      <pane ySplit="2" topLeftCell="A3" activePane="bottomLeft" state="frozen"/>
      <selection pane="bottomLeft" activeCell="C3" sqref="C3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166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4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x14ac:dyDescent="0.2">
      <c r="B11" s="80" t="s">
        <v>19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x14ac:dyDescent="0.2">
      <c r="B12" s="80" t="s">
        <v>159</v>
      </c>
      <c r="C12" s="25"/>
      <c r="D12" s="23" t="e">
        <f>VLOOKUP($C12,DiveList!$C$3:$D$71,2,FALSE)</f>
        <v>#N/A</v>
      </c>
      <c r="E12" s="26"/>
      <c r="F12" s="24" t="e">
        <f>VLOOKUP($C12,DiveList!$C$3:$H$71,IF($E12="S",5,IF($E12="P", 4, IF($E12="T", 3,IF($E12="F",6,5)))), FALSE)</f>
        <v>#N/A</v>
      </c>
      <c r="G12" s="31"/>
      <c r="H12" s="32"/>
      <c r="I12" s="32"/>
      <c r="J12" s="33"/>
      <c r="K12" s="33"/>
      <c r="L12" s="53" t="str">
        <f t="shared" si="1"/>
        <v/>
      </c>
      <c r="M12" s="51" t="str">
        <f>IF(ISNUMBER(L12),L12*F12,"")</f>
        <v/>
      </c>
      <c r="N12" s="54" t="str">
        <f t="shared" ref="N12:N13" si="2">IF(AND(ISNUMBER(N11), ISNUMBER(M12)),N11+M12,"")</f>
        <v/>
      </c>
    </row>
    <row r="13" spans="2:16" ht="14.25" customHeight="1" thickBot="1" x14ac:dyDescent="0.25">
      <c r="B13" s="80" t="s">
        <v>159</v>
      </c>
      <c r="C13" s="25"/>
      <c r="D13" s="23" t="e">
        <f>VLOOKUP($C13,DiveList!$C$3:$D$71,2,FALSE)</f>
        <v>#N/A</v>
      </c>
      <c r="E13" s="26"/>
      <c r="F13" s="24" t="e">
        <f>VLOOKUP($C13,DiveList!$C$3:$H$71,IF($E13="S",5,IF($E13="P", 4, IF($E13="T", 3,IF($E13="F",6,5)))), FALSE)</f>
        <v>#N/A</v>
      </c>
      <c r="G13" s="31"/>
      <c r="H13" s="32"/>
      <c r="I13" s="32"/>
      <c r="J13" s="33"/>
      <c r="K13" s="33"/>
      <c r="L13" s="53" t="str">
        <f t="shared" si="1"/>
        <v/>
      </c>
      <c r="M13" s="51" t="str">
        <f>IF(ISNUMBER(L13),L13*F13,"")</f>
        <v/>
      </c>
      <c r="N13" s="54" t="str">
        <f t="shared" si="2"/>
        <v/>
      </c>
    </row>
    <row r="14" spans="2:16" ht="14.25" customHeight="1" thickTop="1" thickBot="1" x14ac:dyDescent="0.25">
      <c r="B14" s="56" t="s">
        <v>12</v>
      </c>
      <c r="C14" s="29"/>
      <c r="D14" s="57" t="e">
        <f>VLOOKUP($C14,DiveList!$C$3:$D$71,2,FALSE)</f>
        <v>#N/A</v>
      </c>
      <c r="E14" s="34"/>
      <c r="F14" s="58" t="e">
        <f>VLOOKUP($C14,DiveList!$C$3:$H$71,IF($E14="S",5,IF($E14="P", 4, IF($E14="T", 3,IF($E14="F",6,5)))), FALSE)</f>
        <v>#N/A</v>
      </c>
      <c r="G14" s="35"/>
      <c r="H14" s="36"/>
      <c r="I14" s="36"/>
      <c r="J14" s="36"/>
      <c r="K14" s="36"/>
      <c r="L14" s="59" t="str">
        <f t="shared" si="1"/>
        <v/>
      </c>
      <c r="M14" s="59" t="str">
        <f>IF(ISNUMBER(L14),L14*F14,"")</f>
        <v/>
      </c>
      <c r="N14" s="60" t="str">
        <f>IF(AND(ISNUMBER(N13), ISNUMBER(M14)),N13+M14,"")</f>
        <v/>
      </c>
    </row>
    <row r="15" spans="2:16" ht="20.25" customHeight="1" thickTop="1" thickBot="1" x14ac:dyDescent="0.25">
      <c r="B15" s="61"/>
      <c r="C15" s="62"/>
      <c r="D15" s="62"/>
      <c r="E15" s="62"/>
      <c r="F15" s="63"/>
      <c r="G15" s="46"/>
      <c r="H15" s="40"/>
      <c r="I15" s="40"/>
      <c r="J15" s="40"/>
      <c r="K15" s="40"/>
      <c r="L15" s="40"/>
      <c r="M15" s="64" t="s">
        <v>30</v>
      </c>
      <c r="N15" s="74" t="str">
        <f>IF(ISNUMBER(N14),N14,N13)</f>
        <v/>
      </c>
    </row>
    <row r="16" spans="2:16" ht="16.5" customHeight="1" thickTop="1" x14ac:dyDescent="0.2">
      <c r="B16" s="1"/>
      <c r="C16" s="5"/>
      <c r="D16" s="5"/>
      <c r="E16" s="5"/>
      <c r="F16" s="6"/>
      <c r="G16" s="2"/>
    </row>
    <row r="17" spans="2:14" ht="13.5" thickBot="1" x14ac:dyDescent="0.25"/>
    <row r="18" spans="2:14" x14ac:dyDescent="0.2">
      <c r="B18" s="42" t="s">
        <v>13</v>
      </c>
      <c r="C18" s="88"/>
      <c r="D18" s="43" t="s">
        <v>16</v>
      </c>
      <c r="E18" s="9" t="s">
        <v>110</v>
      </c>
      <c r="F18" s="44"/>
      <c r="G18" s="44"/>
      <c r="H18" s="44"/>
      <c r="I18" s="44"/>
      <c r="J18" s="44"/>
      <c r="K18" s="44"/>
      <c r="L18" s="44"/>
      <c r="M18" s="65" t="s">
        <v>128</v>
      </c>
      <c r="N18" s="90"/>
    </row>
    <row r="19" spans="2:14" ht="13.5" thickBot="1" x14ac:dyDescent="0.25">
      <c r="B19" s="71" t="s">
        <v>14</v>
      </c>
      <c r="C19" s="89"/>
      <c r="D19" s="43" t="s">
        <v>17</v>
      </c>
      <c r="E19" s="9" t="s">
        <v>127</v>
      </c>
      <c r="F19" s="44"/>
      <c r="G19" s="44"/>
      <c r="H19" s="44"/>
      <c r="I19" s="44"/>
      <c r="J19" s="44"/>
      <c r="K19" s="44"/>
      <c r="L19" s="44"/>
      <c r="M19" s="72" t="s">
        <v>129</v>
      </c>
      <c r="N19" s="91"/>
    </row>
    <row r="20" spans="2:14" x14ac:dyDescent="0.2">
      <c r="B20" s="45"/>
      <c r="C20" s="46"/>
      <c r="D20" s="46"/>
      <c r="E20" s="46"/>
      <c r="F20" s="46"/>
      <c r="G20" s="46"/>
      <c r="H20" s="40"/>
      <c r="I20" s="40"/>
      <c r="J20" s="40"/>
      <c r="K20" s="40"/>
      <c r="L20" s="40"/>
      <c r="M20" s="40"/>
      <c r="N20" s="40"/>
    </row>
    <row r="21" spans="2:14" x14ac:dyDescent="0.2">
      <c r="B21" s="47"/>
      <c r="C21" s="48" t="s">
        <v>3</v>
      </c>
      <c r="D21" s="49" t="s">
        <v>4</v>
      </c>
      <c r="E21" s="49" t="s">
        <v>5</v>
      </c>
      <c r="F21" s="49" t="s">
        <v>6</v>
      </c>
      <c r="G21" s="49">
        <v>1</v>
      </c>
      <c r="H21" s="50">
        <v>2</v>
      </c>
      <c r="I21" s="50">
        <v>3</v>
      </c>
      <c r="J21" s="50">
        <v>4</v>
      </c>
      <c r="K21" s="50">
        <v>5</v>
      </c>
      <c r="L21" s="51" t="s">
        <v>7</v>
      </c>
      <c r="M21" s="51" t="s">
        <v>8</v>
      </c>
      <c r="N21" s="51" t="s">
        <v>126</v>
      </c>
    </row>
    <row r="22" spans="2:14" x14ac:dyDescent="0.2">
      <c r="B22" s="52" t="s">
        <v>9</v>
      </c>
      <c r="C22" s="30">
        <v>101</v>
      </c>
      <c r="D22" s="27" t="s">
        <v>22</v>
      </c>
      <c r="E22" s="28"/>
      <c r="F22" s="24">
        <v>1.9</v>
      </c>
      <c r="G22" s="31"/>
      <c r="H22" s="32"/>
      <c r="I22" s="32"/>
      <c r="J22" s="32"/>
      <c r="K22" s="32"/>
      <c r="L22" s="53" t="str">
        <f>IF(COUNT(G22:K22)=0,"", IF(COUNT(G22:K22)=2,SUM(G22:K22)*1.5, IF(COUNT(G22:K22)=3,SUM(G22:K22), IF(COUNT(G22:K22)=5,SUM(G22:K22)-MIN(G22:K22)-MAX(G22:K22), ))))</f>
        <v/>
      </c>
      <c r="M22" s="51" t="str">
        <f t="shared" ref="M22:M23" si="3">IF(ISNUMBER(L22),L22*F22,"")</f>
        <v/>
      </c>
      <c r="N22" s="54" t="str">
        <f>M22</f>
        <v/>
      </c>
    </row>
    <row r="23" spans="2:14" x14ac:dyDescent="0.2">
      <c r="B23" s="55" t="s">
        <v>10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1"/>
      <c r="H23" s="32"/>
      <c r="I23" s="32"/>
      <c r="J23" s="33"/>
      <c r="K23" s="33"/>
      <c r="L23" s="53" t="str">
        <f t="shared" ref="L23:L28" si="4">IF(COUNT(G23:K23)=0,"", IF(COUNT(G23:K23)=2,SUM(G23:K23)*1.5, IF(COUNT(G23:K23)=3,SUM(G23:K23), IF(COUNT(G23:K23)=5,SUM(G23:K23)-MIN(G23:K23)-MAX(G23:K23), ))))</f>
        <v/>
      </c>
      <c r="M23" s="51" t="str">
        <f t="shared" si="3"/>
        <v/>
      </c>
      <c r="N23" s="54" t="str">
        <f>IF(AND(ISNUMBER(N22), ISNUMBER(M23)),N22+M23,"")</f>
        <v/>
      </c>
    </row>
    <row r="24" spans="2:14" x14ac:dyDescent="0.2">
      <c r="B24" s="55" t="s">
        <v>11</v>
      </c>
      <c r="C24" s="25"/>
      <c r="D24" s="23" t="e">
        <f>VLOOKUP($C24,DiveList!$C$3:$D$71,2,FALSE)</f>
        <v>#N/A</v>
      </c>
      <c r="E24" s="26"/>
      <c r="F24" s="24" t="e">
        <f>VLOOKUP($C24,DiveList!$C$3:$H$71,IF($E24="S",5,IF($E24="P", 4, IF($E24="T", 3,IF($E24="F",6,5)))), FALSE)</f>
        <v>#N/A</v>
      </c>
      <c r="G24" s="31"/>
      <c r="H24" s="32"/>
      <c r="I24" s="32"/>
      <c r="J24" s="33"/>
      <c r="K24" s="33"/>
      <c r="L24" s="53" t="str">
        <f t="shared" si="4"/>
        <v/>
      </c>
      <c r="M24" s="51" t="str">
        <f>IF(ISNUMBER(L24),L24*F24,"")</f>
        <v/>
      </c>
      <c r="N24" s="54" t="str">
        <f>IF(AND(ISNUMBER(N23), ISNUMBER(M24)),N23+M24,"")</f>
        <v/>
      </c>
    </row>
    <row r="25" spans="2:14" x14ac:dyDescent="0.2">
      <c r="B25" s="80" t="s">
        <v>19</v>
      </c>
      <c r="C25" s="25"/>
      <c r="D25" s="23" t="e">
        <f>VLOOKUP($C25,DiveList!$C$3:$D$71,2,FALSE)</f>
        <v>#N/A</v>
      </c>
      <c r="E25" s="26"/>
      <c r="F25" s="24" t="e">
        <f>VLOOKUP($C25,DiveList!$C$3:$H$71,IF($E25="S",5,IF($E25="P", 4, IF($E25="T", 3,IF($E25="F",6,5)))), FALSE)</f>
        <v>#N/A</v>
      </c>
      <c r="G25" s="31"/>
      <c r="H25" s="32"/>
      <c r="I25" s="32"/>
      <c r="J25" s="33"/>
      <c r="K25" s="33"/>
      <c r="L25" s="53" t="str">
        <f t="shared" si="4"/>
        <v/>
      </c>
      <c r="M25" s="51" t="str">
        <f>IF(ISNUMBER(L25),L25*F25,"")</f>
        <v/>
      </c>
      <c r="N25" s="54" t="str">
        <f>IF(AND(ISNUMBER(N24), ISNUMBER(M25)),N24+M25,"")</f>
        <v/>
      </c>
    </row>
    <row r="26" spans="2:14" x14ac:dyDescent="0.2">
      <c r="B26" s="80" t="s">
        <v>159</v>
      </c>
      <c r="C26" s="25"/>
      <c r="D26" s="23" t="e">
        <f>VLOOKUP($C26,DiveList!$C$3:$D$71,2,FALSE)</f>
        <v>#N/A</v>
      </c>
      <c r="E26" s="26"/>
      <c r="F26" s="24" t="e">
        <f>VLOOKUP($C26,DiveList!$C$3:$H$71,IF($E26="S",5,IF($E26="P", 4, IF($E26="T", 3,IF($E26="F",6,5)))), FALSE)</f>
        <v>#N/A</v>
      </c>
      <c r="G26" s="31"/>
      <c r="H26" s="32"/>
      <c r="I26" s="32"/>
      <c r="J26" s="33"/>
      <c r="K26" s="33"/>
      <c r="L26" s="53" t="str">
        <f t="shared" si="4"/>
        <v/>
      </c>
      <c r="M26" s="51" t="str">
        <f>IF(ISNUMBER(L26),L26*F26,"")</f>
        <v/>
      </c>
      <c r="N26" s="54" t="str">
        <f t="shared" ref="N26:N27" si="5">IF(AND(ISNUMBER(N25), ISNUMBER(M26)),N25+M26,"")</f>
        <v/>
      </c>
    </row>
    <row r="27" spans="2:14" ht="13.5" thickBot="1" x14ac:dyDescent="0.25">
      <c r="B27" s="80" t="s">
        <v>159</v>
      </c>
      <c r="C27" s="25"/>
      <c r="D27" s="23" t="e">
        <f>VLOOKUP($C27,DiveList!$C$3:$D$71,2,FALSE)</f>
        <v>#N/A</v>
      </c>
      <c r="E27" s="26"/>
      <c r="F27" s="24" t="e">
        <f>VLOOKUP($C27,DiveList!$C$3:$H$71,IF($E27="S",5,IF($E27="P", 4, IF($E27="T", 3,IF($E27="F",6,5)))), FALSE)</f>
        <v>#N/A</v>
      </c>
      <c r="G27" s="31"/>
      <c r="H27" s="32"/>
      <c r="I27" s="32"/>
      <c r="J27" s="33"/>
      <c r="K27" s="33"/>
      <c r="L27" s="53" t="str">
        <f t="shared" si="4"/>
        <v/>
      </c>
      <c r="M27" s="51" t="str">
        <f>IF(ISNUMBER(L27),L27*F27,"")</f>
        <v/>
      </c>
      <c r="N27" s="54" t="str">
        <f t="shared" si="5"/>
        <v/>
      </c>
    </row>
    <row r="28" spans="2:14" ht="14.25" thickTop="1" thickBot="1" x14ac:dyDescent="0.25">
      <c r="B28" s="56" t="s">
        <v>12</v>
      </c>
      <c r="C28" s="29"/>
      <c r="D28" s="57" t="e">
        <f>VLOOKUP($C28,DiveList!$C$3:$D$71,2,FALSE)</f>
        <v>#N/A</v>
      </c>
      <c r="E28" s="34"/>
      <c r="F28" s="58" t="e">
        <f>VLOOKUP($C28,DiveList!$C$3:$H$71,IF($E28="S",5,IF($E28="P", 4, IF($E28="T", 3,IF($E28="F",6,5)))), FALSE)</f>
        <v>#N/A</v>
      </c>
      <c r="G28" s="35"/>
      <c r="H28" s="36"/>
      <c r="I28" s="36"/>
      <c r="J28" s="36"/>
      <c r="K28" s="36"/>
      <c r="L28" s="59" t="str">
        <f t="shared" si="4"/>
        <v/>
      </c>
      <c r="M28" s="59" t="str">
        <f>IF(ISNUMBER(L28),L28*F28,"")</f>
        <v/>
      </c>
      <c r="N28" s="60" t="str">
        <f>IF(AND(ISNUMBER(N27), ISNUMBER(M28)),N27+M28,"")</f>
        <v/>
      </c>
    </row>
    <row r="29" spans="2:14" ht="14.25" thickTop="1" thickBot="1" x14ac:dyDescent="0.25">
      <c r="B29" s="61"/>
      <c r="C29" s="62"/>
      <c r="D29" s="62"/>
      <c r="E29" s="62"/>
      <c r="F29" s="63"/>
      <c r="G29" s="46"/>
      <c r="H29" s="40"/>
      <c r="I29" s="40"/>
      <c r="J29" s="40"/>
      <c r="K29" s="40"/>
      <c r="L29" s="40"/>
      <c r="M29" s="64" t="s">
        <v>30</v>
      </c>
      <c r="N29" s="74" t="str">
        <f>IF(ISNUMBER(N28),N28,N27)</f>
        <v/>
      </c>
    </row>
    <row r="30" spans="2:14" ht="13.5" thickTop="1" x14ac:dyDescent="0.2">
      <c r="B30" s="1"/>
      <c r="C30" s="5"/>
      <c r="D30" s="5"/>
      <c r="E30" s="5"/>
      <c r="F30" s="6"/>
      <c r="G30" s="2"/>
    </row>
    <row r="31" spans="2:14" ht="13.5" thickBot="1" x14ac:dyDescent="0.25"/>
    <row r="32" spans="2:14" x14ac:dyDescent="0.2">
      <c r="B32" s="42" t="s">
        <v>13</v>
      </c>
      <c r="C32" s="88"/>
      <c r="D32" s="43" t="s">
        <v>16</v>
      </c>
      <c r="E32" s="9" t="s">
        <v>110</v>
      </c>
      <c r="F32" s="44"/>
      <c r="G32" s="44"/>
      <c r="H32" s="44"/>
      <c r="I32" s="44"/>
      <c r="J32" s="44"/>
      <c r="K32" s="44"/>
      <c r="L32" s="44"/>
      <c r="M32" s="65" t="s">
        <v>128</v>
      </c>
      <c r="N32" s="90"/>
    </row>
    <row r="33" spans="2:14" ht="13.5" thickBot="1" x14ac:dyDescent="0.25">
      <c r="B33" s="71" t="s">
        <v>14</v>
      </c>
      <c r="C33" s="89"/>
      <c r="D33" s="43" t="s">
        <v>17</v>
      </c>
      <c r="E33" s="9" t="s">
        <v>127</v>
      </c>
      <c r="F33" s="44"/>
      <c r="G33" s="44"/>
      <c r="H33" s="44"/>
      <c r="I33" s="44"/>
      <c r="J33" s="44"/>
      <c r="K33" s="44"/>
      <c r="L33" s="44"/>
      <c r="M33" s="72" t="s">
        <v>129</v>
      </c>
      <c r="N33" s="91"/>
    </row>
    <row r="34" spans="2:14" x14ac:dyDescent="0.2">
      <c r="B34" s="45"/>
      <c r="C34" s="46"/>
      <c r="D34" s="46"/>
      <c r="E34" s="46"/>
      <c r="F34" s="46"/>
      <c r="G34" s="46"/>
      <c r="H34" s="40"/>
      <c r="I34" s="40"/>
      <c r="J34" s="40"/>
      <c r="K34" s="40"/>
      <c r="L34" s="40"/>
      <c r="M34" s="40"/>
      <c r="N34" s="40"/>
    </row>
    <row r="35" spans="2:14" x14ac:dyDescent="0.2">
      <c r="B35" s="47"/>
      <c r="C35" s="48" t="s">
        <v>3</v>
      </c>
      <c r="D35" s="49" t="s">
        <v>4</v>
      </c>
      <c r="E35" s="49" t="s">
        <v>5</v>
      </c>
      <c r="F35" s="49" t="s">
        <v>6</v>
      </c>
      <c r="G35" s="49">
        <v>1</v>
      </c>
      <c r="H35" s="50">
        <v>2</v>
      </c>
      <c r="I35" s="50">
        <v>3</v>
      </c>
      <c r="J35" s="50">
        <v>4</v>
      </c>
      <c r="K35" s="50">
        <v>5</v>
      </c>
      <c r="L35" s="51" t="s">
        <v>7</v>
      </c>
      <c r="M35" s="51" t="s">
        <v>8</v>
      </c>
      <c r="N35" s="51" t="s">
        <v>126</v>
      </c>
    </row>
    <row r="36" spans="2:14" x14ac:dyDescent="0.2">
      <c r="B36" s="52" t="s">
        <v>9</v>
      </c>
      <c r="C36" s="30">
        <v>101</v>
      </c>
      <c r="D36" s="27" t="s">
        <v>22</v>
      </c>
      <c r="E36" s="28"/>
      <c r="F36" s="24">
        <v>1.9</v>
      </c>
      <c r="G36" s="31"/>
      <c r="H36" s="32"/>
      <c r="I36" s="32"/>
      <c r="J36" s="32"/>
      <c r="K36" s="32"/>
      <c r="L36" s="53" t="str">
        <f>IF(COUNT(G36:K36)=0,"", IF(COUNT(G36:K36)=2,SUM(G36:K36)*1.5, IF(COUNT(G36:K36)=3,SUM(G36:K36), IF(COUNT(G36:K36)=5,SUM(G36:K36)-MIN(G36:K36)-MAX(G36:K36), ))))</f>
        <v/>
      </c>
      <c r="M36" s="51" t="str">
        <f t="shared" ref="M36:M37" si="6">IF(ISNUMBER(L36),L36*F36,"")</f>
        <v/>
      </c>
      <c r="N36" s="54" t="str">
        <f>M36</f>
        <v/>
      </c>
    </row>
    <row r="37" spans="2:14" x14ac:dyDescent="0.2">
      <c r="B37" s="55" t="s">
        <v>10</v>
      </c>
      <c r="C37" s="25"/>
      <c r="D37" s="23" t="e">
        <f>VLOOKUP($C37,DiveList!$C$3:$D$71,2,FALSE)</f>
        <v>#N/A</v>
      </c>
      <c r="E37" s="26"/>
      <c r="F37" s="24" t="e">
        <f>VLOOKUP($C37,DiveList!$C$3:$H$71,IF($E37="S",5,IF($E37="P", 4, IF($E37="T", 3,IF($E37="F",6,5)))), FALSE)</f>
        <v>#N/A</v>
      </c>
      <c r="G37" s="31"/>
      <c r="H37" s="32"/>
      <c r="I37" s="32"/>
      <c r="J37" s="33"/>
      <c r="K37" s="33"/>
      <c r="L37" s="53" t="str">
        <f t="shared" ref="L37:L42" si="7">IF(COUNT(G37:K37)=0,"", IF(COUNT(G37:K37)=2,SUM(G37:K37)*1.5, IF(COUNT(G37:K37)=3,SUM(G37:K37), IF(COUNT(G37:K37)=5,SUM(G37:K37)-MIN(G37:K37)-MAX(G37:K37), ))))</f>
        <v/>
      </c>
      <c r="M37" s="51" t="str">
        <f t="shared" si="6"/>
        <v/>
      </c>
      <c r="N37" s="54" t="str">
        <f>IF(AND(ISNUMBER(N36), ISNUMBER(M37)),N36+M37,"")</f>
        <v/>
      </c>
    </row>
    <row r="38" spans="2:14" x14ac:dyDescent="0.2">
      <c r="B38" s="55" t="s">
        <v>11</v>
      </c>
      <c r="C38" s="25"/>
      <c r="D38" s="23" t="e">
        <f>VLOOKUP($C38,DiveList!$C$3:$D$71,2,FALSE)</f>
        <v>#N/A</v>
      </c>
      <c r="E38" s="26"/>
      <c r="F38" s="24" t="e">
        <f>VLOOKUP($C38,DiveList!$C$3:$H$71,IF($E38="S",5,IF($E38="P", 4, IF($E38="T", 3,IF($E38="F",6,5)))), FALSE)</f>
        <v>#N/A</v>
      </c>
      <c r="G38" s="31"/>
      <c r="H38" s="32"/>
      <c r="I38" s="32"/>
      <c r="J38" s="33"/>
      <c r="K38" s="33"/>
      <c r="L38" s="53" t="str">
        <f t="shared" si="7"/>
        <v/>
      </c>
      <c r="M38" s="51" t="str">
        <f>IF(ISNUMBER(L38),L38*F38,"")</f>
        <v/>
      </c>
      <c r="N38" s="54" t="str">
        <f>IF(AND(ISNUMBER(N37), ISNUMBER(M38)),N37+M38,"")</f>
        <v/>
      </c>
    </row>
    <row r="39" spans="2:14" x14ac:dyDescent="0.2">
      <c r="B39" s="80" t="s">
        <v>19</v>
      </c>
      <c r="C39" s="25"/>
      <c r="D39" s="23" t="e">
        <f>VLOOKUP($C39,DiveList!$C$3:$D$71,2,FALSE)</f>
        <v>#N/A</v>
      </c>
      <c r="E39" s="26"/>
      <c r="F39" s="24" t="e">
        <f>VLOOKUP($C39,DiveList!$C$3:$H$71,IF($E39="S",5,IF($E39="P", 4, IF($E39="T", 3,IF($E39="F",6,5)))), FALSE)</f>
        <v>#N/A</v>
      </c>
      <c r="G39" s="31"/>
      <c r="H39" s="32"/>
      <c r="I39" s="32"/>
      <c r="J39" s="33"/>
      <c r="K39" s="33"/>
      <c r="L39" s="53" t="str">
        <f t="shared" si="7"/>
        <v/>
      </c>
      <c r="M39" s="51" t="str">
        <f>IF(ISNUMBER(L39),L39*F39,"")</f>
        <v/>
      </c>
      <c r="N39" s="54" t="str">
        <f>IF(AND(ISNUMBER(N38), ISNUMBER(M39)),N38+M39,"")</f>
        <v/>
      </c>
    </row>
    <row r="40" spans="2:14" x14ac:dyDescent="0.2">
      <c r="B40" s="80" t="s">
        <v>159</v>
      </c>
      <c r="C40" s="25"/>
      <c r="D40" s="23" t="e">
        <f>VLOOKUP($C40,DiveList!$C$3:$D$71,2,FALSE)</f>
        <v>#N/A</v>
      </c>
      <c r="E40" s="26"/>
      <c r="F40" s="24" t="e">
        <f>VLOOKUP($C40,DiveList!$C$3:$H$71,IF($E40="S",5,IF($E40="P", 4, IF($E40="T", 3,IF($E40="F",6,5)))), FALSE)</f>
        <v>#N/A</v>
      </c>
      <c r="G40" s="31"/>
      <c r="H40" s="32"/>
      <c r="I40" s="32"/>
      <c r="J40" s="33"/>
      <c r="K40" s="33"/>
      <c r="L40" s="53" t="str">
        <f t="shared" si="7"/>
        <v/>
      </c>
      <c r="M40" s="51" t="str">
        <f>IF(ISNUMBER(L40),L40*F40,"")</f>
        <v/>
      </c>
      <c r="N40" s="54" t="str">
        <f t="shared" ref="N40:N41" si="8">IF(AND(ISNUMBER(N39), ISNUMBER(M40)),N39+M40,"")</f>
        <v/>
      </c>
    </row>
    <row r="41" spans="2:14" ht="13.5" thickBot="1" x14ac:dyDescent="0.25">
      <c r="B41" s="80" t="s">
        <v>159</v>
      </c>
      <c r="C41" s="25"/>
      <c r="D41" s="23" t="e">
        <f>VLOOKUP($C41,DiveList!$C$3:$D$71,2,FALSE)</f>
        <v>#N/A</v>
      </c>
      <c r="E41" s="26"/>
      <c r="F41" s="24" t="e">
        <f>VLOOKUP($C41,DiveList!$C$3:$H$71,IF($E41="S",5,IF($E41="P", 4, IF($E41="T", 3,IF($E41="F",6,5)))), FALSE)</f>
        <v>#N/A</v>
      </c>
      <c r="G41" s="31"/>
      <c r="H41" s="32"/>
      <c r="I41" s="32"/>
      <c r="J41" s="33"/>
      <c r="K41" s="33"/>
      <c r="L41" s="53" t="str">
        <f t="shared" si="7"/>
        <v/>
      </c>
      <c r="M41" s="51" t="str">
        <f>IF(ISNUMBER(L41),L41*F41,"")</f>
        <v/>
      </c>
      <c r="N41" s="54" t="str">
        <f t="shared" si="8"/>
        <v/>
      </c>
    </row>
    <row r="42" spans="2:14" ht="14.25" thickTop="1" thickBot="1" x14ac:dyDescent="0.25">
      <c r="B42" s="56" t="s">
        <v>12</v>
      </c>
      <c r="C42" s="29"/>
      <c r="D42" s="57" t="e">
        <f>VLOOKUP($C42,DiveList!$C$3:$D$71,2,FALSE)</f>
        <v>#N/A</v>
      </c>
      <c r="E42" s="34"/>
      <c r="F42" s="58" t="e">
        <f>VLOOKUP($C42,DiveList!$C$3:$H$71,IF($E42="S",5,IF($E42="P", 4, IF($E42="T", 3,IF($E42="F",6,5)))), FALSE)</f>
        <v>#N/A</v>
      </c>
      <c r="G42" s="35"/>
      <c r="H42" s="36"/>
      <c r="I42" s="36"/>
      <c r="J42" s="36"/>
      <c r="K42" s="36"/>
      <c r="L42" s="59" t="str">
        <f t="shared" si="7"/>
        <v/>
      </c>
      <c r="M42" s="59" t="str">
        <f>IF(ISNUMBER(L42),L42*F42,"")</f>
        <v/>
      </c>
      <c r="N42" s="60" t="str">
        <f>IF(AND(ISNUMBER(N41), ISNUMBER(M42)),N41+M42,"")</f>
        <v/>
      </c>
    </row>
    <row r="43" spans="2:14" ht="14.25" thickTop="1" thickBot="1" x14ac:dyDescent="0.25">
      <c r="B43" s="61"/>
      <c r="C43" s="62"/>
      <c r="D43" s="62"/>
      <c r="E43" s="62"/>
      <c r="F43" s="63"/>
      <c r="G43" s="46"/>
      <c r="H43" s="40"/>
      <c r="I43" s="40"/>
      <c r="J43" s="40"/>
      <c r="K43" s="40"/>
      <c r="L43" s="40"/>
      <c r="M43" s="64" t="s">
        <v>30</v>
      </c>
      <c r="N43" s="74" t="str">
        <f>IF(ISNUMBER(N42),N42,N41)</f>
        <v/>
      </c>
    </row>
    <row r="44" spans="2:14" ht="13.5" thickTop="1" x14ac:dyDescent="0.2">
      <c r="B44" s="1"/>
      <c r="C44" s="5"/>
      <c r="D44" s="5"/>
      <c r="E44" s="5"/>
      <c r="F44" s="6"/>
      <c r="G44" s="2"/>
    </row>
    <row r="45" spans="2:14" ht="13.5" thickBot="1" x14ac:dyDescent="0.25"/>
    <row r="46" spans="2:14" x14ac:dyDescent="0.2">
      <c r="B46" s="42" t="s">
        <v>13</v>
      </c>
      <c r="C46" s="88"/>
      <c r="D46" s="43" t="s">
        <v>16</v>
      </c>
      <c r="E46" s="9" t="s">
        <v>110</v>
      </c>
      <c r="F46" s="44"/>
      <c r="G46" s="44"/>
      <c r="H46" s="44"/>
      <c r="I46" s="44"/>
      <c r="J46" s="44"/>
      <c r="K46" s="44"/>
      <c r="L46" s="44"/>
      <c r="M46" s="65" t="s">
        <v>128</v>
      </c>
      <c r="N46" s="90"/>
    </row>
    <row r="47" spans="2:14" ht="13.5" thickBot="1" x14ac:dyDescent="0.25">
      <c r="B47" s="71" t="s">
        <v>14</v>
      </c>
      <c r="C47" s="89"/>
      <c r="D47" s="43" t="s">
        <v>17</v>
      </c>
      <c r="E47" s="9" t="s">
        <v>127</v>
      </c>
      <c r="F47" s="44"/>
      <c r="G47" s="44"/>
      <c r="H47" s="44"/>
      <c r="I47" s="44"/>
      <c r="J47" s="44"/>
      <c r="K47" s="44"/>
      <c r="L47" s="44"/>
      <c r="M47" s="72" t="s">
        <v>129</v>
      </c>
      <c r="N47" s="91"/>
    </row>
    <row r="48" spans="2:14" x14ac:dyDescent="0.2">
      <c r="B48" s="45"/>
      <c r="C48" s="46"/>
      <c r="D48" s="46"/>
      <c r="E48" s="46"/>
      <c r="F48" s="46"/>
      <c r="G48" s="46"/>
      <c r="H48" s="40"/>
      <c r="I48" s="40"/>
      <c r="J48" s="40"/>
      <c r="K48" s="40"/>
      <c r="L48" s="40"/>
      <c r="M48" s="40"/>
      <c r="N48" s="40"/>
    </row>
    <row r="49" spans="2:14" x14ac:dyDescent="0.2">
      <c r="B49" s="47"/>
      <c r="C49" s="48" t="s">
        <v>3</v>
      </c>
      <c r="D49" s="49" t="s">
        <v>4</v>
      </c>
      <c r="E49" s="49" t="s">
        <v>5</v>
      </c>
      <c r="F49" s="49" t="s">
        <v>6</v>
      </c>
      <c r="G49" s="49">
        <v>1</v>
      </c>
      <c r="H49" s="50">
        <v>2</v>
      </c>
      <c r="I49" s="50">
        <v>3</v>
      </c>
      <c r="J49" s="50">
        <v>4</v>
      </c>
      <c r="K49" s="50">
        <v>5</v>
      </c>
      <c r="L49" s="51" t="s">
        <v>7</v>
      </c>
      <c r="M49" s="51" t="s">
        <v>8</v>
      </c>
      <c r="N49" s="51" t="s">
        <v>126</v>
      </c>
    </row>
    <row r="50" spans="2:14" x14ac:dyDescent="0.2">
      <c r="B50" s="52" t="s">
        <v>9</v>
      </c>
      <c r="C50" s="30">
        <v>101</v>
      </c>
      <c r="D50" s="27" t="s">
        <v>22</v>
      </c>
      <c r="E50" s="28"/>
      <c r="F50" s="24">
        <v>1.9</v>
      </c>
      <c r="G50" s="31"/>
      <c r="H50" s="32"/>
      <c r="I50" s="32"/>
      <c r="J50" s="32"/>
      <c r="K50" s="32"/>
      <c r="L50" s="53" t="str">
        <f>IF(COUNT(G50:K50)=0,"", IF(COUNT(G50:K50)=2,SUM(G50:K50)*1.5, IF(COUNT(G50:K50)=3,SUM(G50:K50), IF(COUNT(G50:K50)=5,SUM(G50:K50)-MIN(G50:K50)-MAX(G50:K50), ))))</f>
        <v/>
      </c>
      <c r="M50" s="51" t="str">
        <f t="shared" ref="M50:M51" si="9">IF(ISNUMBER(L50),L50*F50,"")</f>
        <v/>
      </c>
      <c r="N50" s="54" t="str">
        <f>M50</f>
        <v/>
      </c>
    </row>
    <row r="51" spans="2:14" x14ac:dyDescent="0.2">
      <c r="B51" s="55" t="s">
        <v>10</v>
      </c>
      <c r="C51" s="25"/>
      <c r="D51" s="23" t="e">
        <f>VLOOKUP($C51,DiveList!$C$3:$D$71,2,FALSE)</f>
        <v>#N/A</v>
      </c>
      <c r="E51" s="26"/>
      <c r="F51" s="24" t="e">
        <f>VLOOKUP($C51,DiveList!$C$3:$H$71,IF($E51="S",5,IF($E51="P", 4, IF($E51="T", 3,IF($E51="F",6,5)))), FALSE)</f>
        <v>#N/A</v>
      </c>
      <c r="G51" s="31"/>
      <c r="H51" s="32"/>
      <c r="I51" s="32"/>
      <c r="J51" s="33"/>
      <c r="K51" s="33"/>
      <c r="L51" s="53" t="str">
        <f t="shared" ref="L51:L56" si="10">IF(COUNT(G51:K51)=0,"", IF(COUNT(G51:K51)=2,SUM(G51:K51)*1.5, IF(COUNT(G51:K51)=3,SUM(G51:K51), IF(COUNT(G51:K51)=5,SUM(G51:K51)-MIN(G51:K51)-MAX(G51:K51), ))))</f>
        <v/>
      </c>
      <c r="M51" s="51" t="str">
        <f t="shared" si="9"/>
        <v/>
      </c>
      <c r="N51" s="54" t="str">
        <f>IF(AND(ISNUMBER(N50), ISNUMBER(M51)),N50+M51,"")</f>
        <v/>
      </c>
    </row>
    <row r="52" spans="2:14" x14ac:dyDescent="0.2">
      <c r="B52" s="55" t="s">
        <v>11</v>
      </c>
      <c r="C52" s="25"/>
      <c r="D52" s="23" t="e">
        <f>VLOOKUP($C52,DiveList!$C$3:$D$71,2,FALSE)</f>
        <v>#N/A</v>
      </c>
      <c r="E52" s="26"/>
      <c r="F52" s="24" t="e">
        <f>VLOOKUP($C52,DiveList!$C$3:$H$71,IF($E52="S",5,IF($E52="P", 4, IF($E52="T", 3,IF($E52="F",6,5)))), FALSE)</f>
        <v>#N/A</v>
      </c>
      <c r="G52" s="31"/>
      <c r="H52" s="32"/>
      <c r="I52" s="32"/>
      <c r="J52" s="33"/>
      <c r="K52" s="33"/>
      <c r="L52" s="53" t="str">
        <f t="shared" si="10"/>
        <v/>
      </c>
      <c r="M52" s="51" t="str">
        <f>IF(ISNUMBER(L52),L52*F52,"")</f>
        <v/>
      </c>
      <c r="N52" s="54" t="str">
        <f>IF(AND(ISNUMBER(N51), ISNUMBER(M52)),N51+M52,"")</f>
        <v/>
      </c>
    </row>
    <row r="53" spans="2:14" x14ac:dyDescent="0.2">
      <c r="B53" s="80" t="s">
        <v>19</v>
      </c>
      <c r="C53" s="25"/>
      <c r="D53" s="23" t="e">
        <f>VLOOKUP($C53,DiveList!$C$3:$D$71,2,FALSE)</f>
        <v>#N/A</v>
      </c>
      <c r="E53" s="26"/>
      <c r="F53" s="24" t="e">
        <f>VLOOKUP($C53,DiveList!$C$3:$H$71,IF($E53="S",5,IF($E53="P", 4, IF($E53="T", 3,IF($E53="F",6,5)))), FALSE)</f>
        <v>#N/A</v>
      </c>
      <c r="G53" s="31"/>
      <c r="H53" s="32"/>
      <c r="I53" s="32"/>
      <c r="J53" s="33"/>
      <c r="K53" s="33"/>
      <c r="L53" s="53" t="str">
        <f t="shared" si="10"/>
        <v/>
      </c>
      <c r="M53" s="51" t="str">
        <f>IF(ISNUMBER(L53),L53*F53,"")</f>
        <v/>
      </c>
      <c r="N53" s="54" t="str">
        <f>IF(AND(ISNUMBER(N52), ISNUMBER(M53)),N52+M53,"")</f>
        <v/>
      </c>
    </row>
    <row r="54" spans="2:14" x14ac:dyDescent="0.2">
      <c r="B54" s="80" t="s">
        <v>159</v>
      </c>
      <c r="C54" s="25"/>
      <c r="D54" s="23" t="e">
        <f>VLOOKUP($C54,DiveList!$C$3:$D$71,2,FALSE)</f>
        <v>#N/A</v>
      </c>
      <c r="E54" s="26"/>
      <c r="F54" s="24" t="e">
        <f>VLOOKUP($C54,DiveList!$C$3:$H$71,IF($E54="S",5,IF($E54="P", 4, IF($E54="T", 3,IF($E54="F",6,5)))), FALSE)</f>
        <v>#N/A</v>
      </c>
      <c r="G54" s="31"/>
      <c r="H54" s="32"/>
      <c r="I54" s="32"/>
      <c r="J54" s="33"/>
      <c r="K54" s="33"/>
      <c r="L54" s="53" t="str">
        <f t="shared" si="10"/>
        <v/>
      </c>
      <c r="M54" s="51" t="str">
        <f>IF(ISNUMBER(L54),L54*F54,"")</f>
        <v/>
      </c>
      <c r="N54" s="54" t="str">
        <f t="shared" ref="N54:N55" si="11">IF(AND(ISNUMBER(N53), ISNUMBER(M54)),N53+M54,"")</f>
        <v/>
      </c>
    </row>
    <row r="55" spans="2:14" ht="13.5" thickBot="1" x14ac:dyDescent="0.25">
      <c r="B55" s="80" t="s">
        <v>159</v>
      </c>
      <c r="C55" s="25"/>
      <c r="D55" s="23" t="e">
        <f>VLOOKUP($C55,DiveList!$C$3:$D$71,2,FALSE)</f>
        <v>#N/A</v>
      </c>
      <c r="E55" s="26"/>
      <c r="F55" s="24" t="e">
        <f>VLOOKUP($C55,DiveList!$C$3:$H$71,IF($E55="S",5,IF($E55="P", 4, IF($E55="T", 3,IF($E55="F",6,5)))), FALSE)</f>
        <v>#N/A</v>
      </c>
      <c r="G55" s="31"/>
      <c r="H55" s="32"/>
      <c r="I55" s="32"/>
      <c r="J55" s="33"/>
      <c r="K55" s="33"/>
      <c r="L55" s="53" t="str">
        <f t="shared" si="10"/>
        <v/>
      </c>
      <c r="M55" s="51" t="str">
        <f>IF(ISNUMBER(L55),L55*F55,"")</f>
        <v/>
      </c>
      <c r="N55" s="54" t="str">
        <f t="shared" si="11"/>
        <v/>
      </c>
    </row>
    <row r="56" spans="2:14" ht="14.25" thickTop="1" thickBot="1" x14ac:dyDescent="0.25">
      <c r="B56" s="56" t="s">
        <v>12</v>
      </c>
      <c r="C56" s="29"/>
      <c r="D56" s="57" t="e">
        <f>VLOOKUP($C56,DiveList!$C$3:$D$71,2,FALSE)</f>
        <v>#N/A</v>
      </c>
      <c r="E56" s="34"/>
      <c r="F56" s="58" t="e">
        <f>VLOOKUP($C56,DiveList!$C$3:$H$71,IF($E56="S",5,IF($E56="P", 4, IF($E56="T", 3,IF($E56="F",6,5)))), FALSE)</f>
        <v>#N/A</v>
      </c>
      <c r="G56" s="35"/>
      <c r="H56" s="36"/>
      <c r="I56" s="36"/>
      <c r="J56" s="36"/>
      <c r="K56" s="36"/>
      <c r="L56" s="59" t="str">
        <f t="shared" si="10"/>
        <v/>
      </c>
      <c r="M56" s="59" t="str">
        <f>IF(ISNUMBER(L56),L56*F56,"")</f>
        <v/>
      </c>
      <c r="N56" s="60" t="str">
        <f>IF(AND(ISNUMBER(N55), ISNUMBER(M56)),N55+M56,"")</f>
        <v/>
      </c>
    </row>
    <row r="57" spans="2:14" ht="14.25" thickTop="1" thickBot="1" x14ac:dyDescent="0.25">
      <c r="B57" s="61"/>
      <c r="C57" s="62"/>
      <c r="D57" s="62"/>
      <c r="E57" s="62"/>
      <c r="F57" s="63"/>
      <c r="G57" s="46"/>
      <c r="H57" s="40"/>
      <c r="I57" s="40"/>
      <c r="J57" s="40"/>
      <c r="K57" s="40"/>
      <c r="L57" s="40"/>
      <c r="M57" s="64" t="s">
        <v>30</v>
      </c>
      <c r="N57" s="74" t="str">
        <f>IF(ISNUMBER(N56),N56,N55)</f>
        <v/>
      </c>
    </row>
    <row r="58" spans="2:14" ht="13.5" thickTop="1" x14ac:dyDescent="0.2">
      <c r="B58" s="1"/>
      <c r="C58" s="5"/>
      <c r="D58" s="5"/>
      <c r="E58" s="5"/>
      <c r="F58" s="6"/>
      <c r="G58" s="2"/>
    </row>
    <row r="59" spans="2:14" ht="13.5" thickBot="1" x14ac:dyDescent="0.25"/>
    <row r="60" spans="2:14" x14ac:dyDescent="0.2">
      <c r="B60" s="42" t="s">
        <v>13</v>
      </c>
      <c r="C60" s="88"/>
      <c r="D60" s="43" t="s">
        <v>16</v>
      </c>
      <c r="E60" s="9" t="s">
        <v>110</v>
      </c>
      <c r="F60" s="44"/>
      <c r="G60" s="44"/>
      <c r="H60" s="44"/>
      <c r="I60" s="44"/>
      <c r="J60" s="44"/>
      <c r="K60" s="44"/>
      <c r="L60" s="44"/>
      <c r="M60" s="65" t="s">
        <v>128</v>
      </c>
      <c r="N60" s="90"/>
    </row>
    <row r="61" spans="2:14" ht="13.5" thickBot="1" x14ac:dyDescent="0.25">
      <c r="B61" s="71" t="s">
        <v>14</v>
      </c>
      <c r="C61" s="89"/>
      <c r="D61" s="43" t="s">
        <v>17</v>
      </c>
      <c r="E61" s="9" t="s">
        <v>127</v>
      </c>
      <c r="F61" s="44"/>
      <c r="G61" s="44"/>
      <c r="H61" s="44"/>
      <c r="I61" s="44"/>
      <c r="J61" s="44"/>
      <c r="K61" s="44"/>
      <c r="L61" s="44"/>
      <c r="M61" s="72" t="s">
        <v>129</v>
      </c>
      <c r="N61" s="91"/>
    </row>
    <row r="62" spans="2:14" x14ac:dyDescent="0.2">
      <c r="B62" s="45"/>
      <c r="C62" s="46"/>
      <c r="D62" s="46"/>
      <c r="E62" s="46"/>
      <c r="F62" s="46"/>
      <c r="G62" s="46"/>
      <c r="H62" s="40"/>
      <c r="I62" s="40"/>
      <c r="J62" s="40"/>
      <c r="K62" s="40"/>
      <c r="L62" s="40"/>
      <c r="M62" s="40"/>
      <c r="N62" s="40"/>
    </row>
    <row r="63" spans="2:14" x14ac:dyDescent="0.2">
      <c r="B63" s="47"/>
      <c r="C63" s="48" t="s">
        <v>3</v>
      </c>
      <c r="D63" s="49" t="s">
        <v>4</v>
      </c>
      <c r="E63" s="49" t="s">
        <v>5</v>
      </c>
      <c r="F63" s="49" t="s">
        <v>6</v>
      </c>
      <c r="G63" s="49">
        <v>1</v>
      </c>
      <c r="H63" s="50">
        <v>2</v>
      </c>
      <c r="I63" s="50">
        <v>3</v>
      </c>
      <c r="J63" s="50">
        <v>4</v>
      </c>
      <c r="K63" s="50">
        <v>5</v>
      </c>
      <c r="L63" s="51" t="s">
        <v>7</v>
      </c>
      <c r="M63" s="51" t="s">
        <v>8</v>
      </c>
      <c r="N63" s="51" t="s">
        <v>126</v>
      </c>
    </row>
    <row r="64" spans="2:14" x14ac:dyDescent="0.2">
      <c r="B64" s="52" t="s">
        <v>9</v>
      </c>
      <c r="C64" s="30">
        <v>101</v>
      </c>
      <c r="D64" s="27" t="s">
        <v>22</v>
      </c>
      <c r="E64" s="28"/>
      <c r="F64" s="24">
        <v>1.9</v>
      </c>
      <c r="G64" s="31"/>
      <c r="H64" s="32"/>
      <c r="I64" s="32"/>
      <c r="J64" s="32"/>
      <c r="K64" s="32"/>
      <c r="L64" s="53" t="str">
        <f>IF(COUNT(G64:K64)=0,"", IF(COUNT(G64:K64)=2,SUM(G64:K64)*1.5, IF(COUNT(G64:K64)=3,SUM(G64:K64), IF(COUNT(G64:K64)=5,SUM(G64:K64)-MIN(G64:K64)-MAX(G64:K64), ))))</f>
        <v/>
      </c>
      <c r="M64" s="51" t="str">
        <f t="shared" ref="M64:M65" si="12">IF(ISNUMBER(L64),L64*F64,"")</f>
        <v/>
      </c>
      <c r="N64" s="54" t="str">
        <f>M64</f>
        <v/>
      </c>
    </row>
    <row r="65" spans="2:14" x14ac:dyDescent="0.2">
      <c r="B65" s="55" t="s">
        <v>10</v>
      </c>
      <c r="C65" s="25"/>
      <c r="D65" s="23" t="e">
        <f>VLOOKUP($C65,DiveList!$C$3:$D$71,2,FALSE)</f>
        <v>#N/A</v>
      </c>
      <c r="E65" s="26"/>
      <c r="F65" s="24" t="e">
        <f>VLOOKUP($C65,DiveList!$C$3:$H$71,IF($E65="S",5,IF($E65="P", 4, IF($E65="T", 3,IF($E65="F",6,5)))), FALSE)</f>
        <v>#N/A</v>
      </c>
      <c r="G65" s="31"/>
      <c r="H65" s="32"/>
      <c r="I65" s="32"/>
      <c r="J65" s="33"/>
      <c r="K65" s="33"/>
      <c r="L65" s="53" t="str">
        <f t="shared" ref="L65:L70" si="13">IF(COUNT(G65:K65)=0,"", IF(COUNT(G65:K65)=2,SUM(G65:K65)*1.5, IF(COUNT(G65:K65)=3,SUM(G65:K65), IF(COUNT(G65:K65)=5,SUM(G65:K65)-MIN(G65:K65)-MAX(G65:K65), ))))</f>
        <v/>
      </c>
      <c r="M65" s="51" t="str">
        <f t="shared" si="12"/>
        <v/>
      </c>
      <c r="N65" s="54" t="str">
        <f>IF(AND(ISNUMBER(N64), ISNUMBER(M65)),N64+M65,"")</f>
        <v/>
      </c>
    </row>
    <row r="66" spans="2:14" x14ac:dyDescent="0.2">
      <c r="B66" s="55" t="s">
        <v>11</v>
      </c>
      <c r="C66" s="25"/>
      <c r="D66" s="23" t="e">
        <f>VLOOKUP($C66,DiveList!$C$3:$D$71,2,FALSE)</f>
        <v>#N/A</v>
      </c>
      <c r="E66" s="26"/>
      <c r="F66" s="24" t="e">
        <f>VLOOKUP($C66,DiveList!$C$3:$H$71,IF($E66="S",5,IF($E66="P", 4, IF($E66="T", 3,IF($E66="F",6,5)))), FALSE)</f>
        <v>#N/A</v>
      </c>
      <c r="G66" s="31"/>
      <c r="H66" s="32"/>
      <c r="I66" s="32"/>
      <c r="J66" s="33"/>
      <c r="K66" s="33"/>
      <c r="L66" s="53" t="str">
        <f t="shared" si="13"/>
        <v/>
      </c>
      <c r="M66" s="51" t="str">
        <f>IF(ISNUMBER(L66),L66*F66,"")</f>
        <v/>
      </c>
      <c r="N66" s="54" t="str">
        <f>IF(AND(ISNUMBER(N65), ISNUMBER(M66)),N65+M66,"")</f>
        <v/>
      </c>
    </row>
    <row r="67" spans="2:14" x14ac:dyDescent="0.2">
      <c r="B67" s="80" t="s">
        <v>19</v>
      </c>
      <c r="C67" s="25"/>
      <c r="D67" s="23" t="e">
        <f>VLOOKUP($C67,DiveList!$C$3:$D$71,2,FALSE)</f>
        <v>#N/A</v>
      </c>
      <c r="E67" s="26"/>
      <c r="F67" s="24" t="e">
        <f>VLOOKUP($C67,DiveList!$C$3:$H$71,IF($E67="S",5,IF($E67="P", 4, IF($E67="T", 3,IF($E67="F",6,5)))), FALSE)</f>
        <v>#N/A</v>
      </c>
      <c r="G67" s="31"/>
      <c r="H67" s="32"/>
      <c r="I67" s="32"/>
      <c r="J67" s="33"/>
      <c r="K67" s="33"/>
      <c r="L67" s="53" t="str">
        <f t="shared" si="13"/>
        <v/>
      </c>
      <c r="M67" s="51" t="str">
        <f>IF(ISNUMBER(L67),L67*F67,"")</f>
        <v/>
      </c>
      <c r="N67" s="54" t="str">
        <f>IF(AND(ISNUMBER(N66), ISNUMBER(M67)),N66+M67,"")</f>
        <v/>
      </c>
    </row>
    <row r="68" spans="2:14" x14ac:dyDescent="0.2">
      <c r="B68" s="80" t="s">
        <v>159</v>
      </c>
      <c r="C68" s="25"/>
      <c r="D68" s="23" t="e">
        <f>VLOOKUP($C68,DiveList!$C$3:$D$71,2,FALSE)</f>
        <v>#N/A</v>
      </c>
      <c r="E68" s="26"/>
      <c r="F68" s="24" t="e">
        <f>VLOOKUP($C68,DiveList!$C$3:$H$71,IF($E68="S",5,IF($E68="P", 4, IF($E68="T", 3,IF($E68="F",6,5)))), FALSE)</f>
        <v>#N/A</v>
      </c>
      <c r="G68" s="31"/>
      <c r="H68" s="32"/>
      <c r="I68" s="32"/>
      <c r="J68" s="33"/>
      <c r="K68" s="33"/>
      <c r="L68" s="53" t="str">
        <f t="shared" si="13"/>
        <v/>
      </c>
      <c r="M68" s="51" t="str">
        <f>IF(ISNUMBER(L68),L68*F68,"")</f>
        <v/>
      </c>
      <c r="N68" s="54" t="str">
        <f t="shared" ref="N68:N69" si="14">IF(AND(ISNUMBER(N67), ISNUMBER(M68)),N67+M68,"")</f>
        <v/>
      </c>
    </row>
    <row r="69" spans="2:14" ht="13.5" thickBot="1" x14ac:dyDescent="0.25">
      <c r="B69" s="80" t="s">
        <v>159</v>
      </c>
      <c r="C69" s="25"/>
      <c r="D69" s="23" t="e">
        <f>VLOOKUP($C69,DiveList!$C$3:$D$71,2,FALSE)</f>
        <v>#N/A</v>
      </c>
      <c r="E69" s="26"/>
      <c r="F69" s="24" t="e">
        <f>VLOOKUP($C69,DiveList!$C$3:$H$71,IF($E69="S",5,IF($E69="P", 4, IF($E69="T", 3,IF($E69="F",6,5)))), FALSE)</f>
        <v>#N/A</v>
      </c>
      <c r="G69" s="31"/>
      <c r="H69" s="32"/>
      <c r="I69" s="32"/>
      <c r="J69" s="33"/>
      <c r="K69" s="33"/>
      <c r="L69" s="53" t="str">
        <f t="shared" si="13"/>
        <v/>
      </c>
      <c r="M69" s="51" t="str">
        <f>IF(ISNUMBER(L69),L69*F69,"")</f>
        <v/>
      </c>
      <c r="N69" s="54" t="str">
        <f t="shared" si="14"/>
        <v/>
      </c>
    </row>
    <row r="70" spans="2:14" ht="14.25" thickTop="1" thickBot="1" x14ac:dyDescent="0.25">
      <c r="B70" s="56" t="s">
        <v>12</v>
      </c>
      <c r="C70" s="29"/>
      <c r="D70" s="57" t="e">
        <f>VLOOKUP($C70,DiveList!$C$3:$D$71,2,FALSE)</f>
        <v>#N/A</v>
      </c>
      <c r="E70" s="34"/>
      <c r="F70" s="58" t="e">
        <f>VLOOKUP($C70,DiveList!$C$3:$H$71,IF($E70="S",5,IF($E70="P", 4, IF($E70="T", 3,IF($E70="F",6,5)))), FALSE)</f>
        <v>#N/A</v>
      </c>
      <c r="G70" s="35"/>
      <c r="H70" s="36"/>
      <c r="I70" s="36"/>
      <c r="J70" s="36"/>
      <c r="K70" s="36"/>
      <c r="L70" s="59" t="str">
        <f t="shared" si="13"/>
        <v/>
      </c>
      <c r="M70" s="59" t="str">
        <f>IF(ISNUMBER(L70),L70*F70,"")</f>
        <v/>
      </c>
      <c r="N70" s="60" t="str">
        <f>IF(AND(ISNUMBER(N69), ISNUMBER(M70)),N69+M70,"")</f>
        <v/>
      </c>
    </row>
    <row r="71" spans="2:14" ht="14.25" thickTop="1" thickBot="1" x14ac:dyDescent="0.25">
      <c r="B71" s="61"/>
      <c r="C71" s="62"/>
      <c r="D71" s="62"/>
      <c r="E71" s="62"/>
      <c r="F71" s="63"/>
      <c r="G71" s="46"/>
      <c r="H71" s="40"/>
      <c r="I71" s="40"/>
      <c r="J71" s="40"/>
      <c r="K71" s="40"/>
      <c r="L71" s="40"/>
      <c r="M71" s="64" t="s">
        <v>30</v>
      </c>
      <c r="N71" s="74" t="str">
        <f>IF(ISNUMBER(N70),N70,N69)</f>
        <v/>
      </c>
    </row>
    <row r="72" spans="2:14" ht="13.5" thickTop="1" x14ac:dyDescent="0.2">
      <c r="B72" s="1"/>
      <c r="C72" s="5"/>
      <c r="D72" s="5"/>
      <c r="E72" s="5"/>
      <c r="F72" s="6"/>
      <c r="G72" s="2"/>
    </row>
    <row r="73" spans="2:14" ht="13.5" thickBot="1" x14ac:dyDescent="0.25"/>
    <row r="74" spans="2:14" x14ac:dyDescent="0.2">
      <c r="B74" s="42" t="s">
        <v>13</v>
      </c>
      <c r="C74" s="88"/>
      <c r="D74" s="43" t="s">
        <v>16</v>
      </c>
      <c r="E74" s="9" t="s">
        <v>110</v>
      </c>
      <c r="F74" s="44"/>
      <c r="G74" s="44"/>
      <c r="H74" s="44"/>
      <c r="I74" s="44"/>
      <c r="J74" s="44"/>
      <c r="K74" s="44"/>
      <c r="L74" s="44"/>
      <c r="M74" s="65" t="s">
        <v>128</v>
      </c>
      <c r="N74" s="90"/>
    </row>
    <row r="75" spans="2:14" ht="13.5" thickBot="1" x14ac:dyDescent="0.25">
      <c r="B75" s="71" t="s">
        <v>14</v>
      </c>
      <c r="C75" s="89"/>
      <c r="D75" s="43" t="s">
        <v>17</v>
      </c>
      <c r="E75" s="9" t="s">
        <v>127</v>
      </c>
      <c r="F75" s="44"/>
      <c r="G75" s="44"/>
      <c r="H75" s="44"/>
      <c r="I75" s="44"/>
      <c r="J75" s="44"/>
      <c r="K75" s="44"/>
      <c r="L75" s="44"/>
      <c r="M75" s="72" t="s">
        <v>129</v>
      </c>
      <c r="N75" s="91"/>
    </row>
    <row r="76" spans="2:14" x14ac:dyDescent="0.2">
      <c r="B76" s="45"/>
      <c r="C76" s="46"/>
      <c r="D76" s="46"/>
      <c r="E76" s="46"/>
      <c r="F76" s="46"/>
      <c r="G76" s="46"/>
      <c r="H76" s="40"/>
      <c r="I76" s="40"/>
      <c r="J76" s="40"/>
      <c r="K76" s="40"/>
      <c r="L76" s="40"/>
      <c r="M76" s="40"/>
      <c r="N76" s="40"/>
    </row>
    <row r="77" spans="2:14" x14ac:dyDescent="0.2">
      <c r="B77" s="47"/>
      <c r="C77" s="48" t="s">
        <v>3</v>
      </c>
      <c r="D77" s="49" t="s">
        <v>4</v>
      </c>
      <c r="E77" s="49" t="s">
        <v>5</v>
      </c>
      <c r="F77" s="49" t="s">
        <v>6</v>
      </c>
      <c r="G77" s="49">
        <v>1</v>
      </c>
      <c r="H77" s="50">
        <v>2</v>
      </c>
      <c r="I77" s="50">
        <v>3</v>
      </c>
      <c r="J77" s="50">
        <v>4</v>
      </c>
      <c r="K77" s="50">
        <v>5</v>
      </c>
      <c r="L77" s="51" t="s">
        <v>7</v>
      </c>
      <c r="M77" s="51" t="s">
        <v>8</v>
      </c>
      <c r="N77" s="51" t="s">
        <v>126</v>
      </c>
    </row>
    <row r="78" spans="2:14" x14ac:dyDescent="0.2">
      <c r="B78" s="52" t="s">
        <v>9</v>
      </c>
      <c r="C78" s="30">
        <v>101</v>
      </c>
      <c r="D78" s="27" t="s">
        <v>22</v>
      </c>
      <c r="E78" s="28"/>
      <c r="F78" s="24">
        <v>1.9</v>
      </c>
      <c r="G78" s="31"/>
      <c r="H78" s="32"/>
      <c r="I78" s="32"/>
      <c r="J78" s="32"/>
      <c r="K78" s="32"/>
      <c r="L78" s="53" t="str">
        <f>IF(COUNT(G78:K78)=0,"", IF(COUNT(G78:K78)=2,SUM(G78:K78)*1.5, IF(COUNT(G78:K78)=3,SUM(G78:K78), IF(COUNT(G78:K78)=5,SUM(G78:K78)-MIN(G78:K78)-MAX(G78:K78), ))))</f>
        <v/>
      </c>
      <c r="M78" s="51" t="str">
        <f t="shared" ref="M78:M79" si="15">IF(ISNUMBER(L78),L78*F78,"")</f>
        <v/>
      </c>
      <c r="N78" s="54" t="str">
        <f>M78</f>
        <v/>
      </c>
    </row>
    <row r="79" spans="2:14" x14ac:dyDescent="0.2">
      <c r="B79" s="55" t="s">
        <v>10</v>
      </c>
      <c r="C79" s="25"/>
      <c r="D79" s="23" t="e">
        <f>VLOOKUP($C79,DiveList!$C$3:$D$71,2,FALSE)</f>
        <v>#N/A</v>
      </c>
      <c r="E79" s="26"/>
      <c r="F79" s="24" t="e">
        <f>VLOOKUP($C79,DiveList!$C$3:$H$71,IF($E79="S",5,IF($E79="P", 4, IF($E79="T", 3,IF($E79="F",6,5)))), FALSE)</f>
        <v>#N/A</v>
      </c>
      <c r="G79" s="31"/>
      <c r="H79" s="32"/>
      <c r="I79" s="32"/>
      <c r="J79" s="33"/>
      <c r="K79" s="33"/>
      <c r="L79" s="53" t="str">
        <f t="shared" ref="L79:L84" si="16">IF(COUNT(G79:K79)=0,"", IF(COUNT(G79:K79)=2,SUM(G79:K79)*1.5, IF(COUNT(G79:K79)=3,SUM(G79:K79), IF(COUNT(G79:K79)=5,SUM(G79:K79)-MIN(G79:K79)-MAX(G79:K79), ))))</f>
        <v/>
      </c>
      <c r="M79" s="51" t="str">
        <f t="shared" si="15"/>
        <v/>
      </c>
      <c r="N79" s="54" t="str">
        <f>IF(AND(ISNUMBER(N78), ISNUMBER(M79)),N78+M79,"")</f>
        <v/>
      </c>
    </row>
    <row r="80" spans="2:14" x14ac:dyDescent="0.2">
      <c r="B80" s="55" t="s">
        <v>11</v>
      </c>
      <c r="C80" s="25"/>
      <c r="D80" s="23" t="e">
        <f>VLOOKUP($C80,DiveList!$C$3:$D$71,2,FALSE)</f>
        <v>#N/A</v>
      </c>
      <c r="E80" s="26"/>
      <c r="F80" s="24" t="e">
        <f>VLOOKUP($C80,DiveList!$C$3:$H$71,IF($E80="S",5,IF($E80="P", 4, IF($E80="T", 3,IF($E80="F",6,5)))), FALSE)</f>
        <v>#N/A</v>
      </c>
      <c r="G80" s="31"/>
      <c r="H80" s="32"/>
      <c r="I80" s="32"/>
      <c r="J80" s="33"/>
      <c r="K80" s="33"/>
      <c r="L80" s="53" t="str">
        <f t="shared" si="16"/>
        <v/>
      </c>
      <c r="M80" s="51" t="str">
        <f>IF(ISNUMBER(L80),L80*F80,"")</f>
        <v/>
      </c>
      <c r="N80" s="54" t="str">
        <f>IF(AND(ISNUMBER(N79), ISNUMBER(M80)),N79+M80,"")</f>
        <v/>
      </c>
    </row>
    <row r="81" spans="2:14" x14ac:dyDescent="0.2">
      <c r="B81" s="80" t="s">
        <v>19</v>
      </c>
      <c r="C81" s="25"/>
      <c r="D81" s="23" t="e">
        <f>VLOOKUP($C81,DiveList!$C$3:$D$71,2,FALSE)</f>
        <v>#N/A</v>
      </c>
      <c r="E81" s="26"/>
      <c r="F81" s="24" t="e">
        <f>VLOOKUP($C81,DiveList!$C$3:$H$71,IF($E81="S",5,IF($E81="P", 4, IF($E81="T", 3,IF($E81="F",6,5)))), FALSE)</f>
        <v>#N/A</v>
      </c>
      <c r="G81" s="31"/>
      <c r="H81" s="32"/>
      <c r="I81" s="32"/>
      <c r="J81" s="33"/>
      <c r="K81" s="33"/>
      <c r="L81" s="53" t="str">
        <f t="shared" si="16"/>
        <v/>
      </c>
      <c r="M81" s="51" t="str">
        <f>IF(ISNUMBER(L81),L81*F81,"")</f>
        <v/>
      </c>
      <c r="N81" s="54" t="str">
        <f>IF(AND(ISNUMBER(N80), ISNUMBER(M81)),N80+M81,"")</f>
        <v/>
      </c>
    </row>
    <row r="82" spans="2:14" x14ac:dyDescent="0.2">
      <c r="B82" s="80" t="s">
        <v>159</v>
      </c>
      <c r="C82" s="25"/>
      <c r="D82" s="23" t="e">
        <f>VLOOKUP($C82,DiveList!$C$3:$D$71,2,FALSE)</f>
        <v>#N/A</v>
      </c>
      <c r="E82" s="26"/>
      <c r="F82" s="24" t="e">
        <f>VLOOKUP($C82,DiveList!$C$3:$H$71,IF($E82="S",5,IF($E82="P", 4, IF($E82="T", 3,IF($E82="F",6,5)))), FALSE)</f>
        <v>#N/A</v>
      </c>
      <c r="G82" s="31"/>
      <c r="H82" s="32"/>
      <c r="I82" s="32"/>
      <c r="J82" s="33"/>
      <c r="K82" s="33"/>
      <c r="L82" s="53" t="str">
        <f t="shared" si="16"/>
        <v/>
      </c>
      <c r="M82" s="51" t="str">
        <f>IF(ISNUMBER(L82),L82*F82,"")</f>
        <v/>
      </c>
      <c r="N82" s="54" t="str">
        <f t="shared" ref="N82:N83" si="17">IF(AND(ISNUMBER(N81), ISNUMBER(M82)),N81+M82,"")</f>
        <v/>
      </c>
    </row>
    <row r="83" spans="2:14" ht="13.5" thickBot="1" x14ac:dyDescent="0.25">
      <c r="B83" s="80" t="s">
        <v>159</v>
      </c>
      <c r="C83" s="25"/>
      <c r="D83" s="23" t="e">
        <f>VLOOKUP($C83,DiveList!$C$3:$D$71,2,FALSE)</f>
        <v>#N/A</v>
      </c>
      <c r="E83" s="26"/>
      <c r="F83" s="24" t="e">
        <f>VLOOKUP($C83,DiveList!$C$3:$H$71,IF($E83="S",5,IF($E83="P", 4, IF($E83="T", 3,IF($E83="F",6,5)))), FALSE)</f>
        <v>#N/A</v>
      </c>
      <c r="G83" s="31"/>
      <c r="H83" s="32"/>
      <c r="I83" s="32"/>
      <c r="J83" s="33"/>
      <c r="K83" s="33"/>
      <c r="L83" s="53" t="str">
        <f t="shared" si="16"/>
        <v/>
      </c>
      <c r="M83" s="51" t="str">
        <f>IF(ISNUMBER(L83),L83*F83,"")</f>
        <v/>
      </c>
      <c r="N83" s="54" t="str">
        <f t="shared" si="17"/>
        <v/>
      </c>
    </row>
    <row r="84" spans="2:14" ht="14.25" thickTop="1" thickBot="1" x14ac:dyDescent="0.25">
      <c r="B84" s="56" t="s">
        <v>12</v>
      </c>
      <c r="C84" s="29"/>
      <c r="D84" s="57" t="e">
        <f>VLOOKUP($C84,DiveList!$C$3:$D$71,2,FALSE)</f>
        <v>#N/A</v>
      </c>
      <c r="E84" s="34"/>
      <c r="F84" s="58" t="e">
        <f>VLOOKUP($C84,DiveList!$C$3:$H$71,IF($E84="S",5,IF($E84="P", 4, IF($E84="T", 3,IF($E84="F",6,5)))), FALSE)</f>
        <v>#N/A</v>
      </c>
      <c r="G84" s="35"/>
      <c r="H84" s="36"/>
      <c r="I84" s="36"/>
      <c r="J84" s="36"/>
      <c r="K84" s="36"/>
      <c r="L84" s="59" t="str">
        <f t="shared" si="16"/>
        <v/>
      </c>
      <c r="M84" s="59" t="str">
        <f>IF(ISNUMBER(L84),L84*F84,"")</f>
        <v/>
      </c>
      <c r="N84" s="60" t="str">
        <f>IF(AND(ISNUMBER(N83), ISNUMBER(M84)),N83+M84,"")</f>
        <v/>
      </c>
    </row>
    <row r="85" spans="2:14" ht="14.25" thickTop="1" thickBot="1" x14ac:dyDescent="0.25">
      <c r="B85" s="61"/>
      <c r="C85" s="62"/>
      <c r="D85" s="62"/>
      <c r="E85" s="62"/>
      <c r="F85" s="63"/>
      <c r="G85" s="46"/>
      <c r="H85" s="40"/>
      <c r="I85" s="40"/>
      <c r="J85" s="40"/>
      <c r="K85" s="40"/>
      <c r="L85" s="40"/>
      <c r="M85" s="64" t="s">
        <v>30</v>
      </c>
      <c r="N85" s="74" t="str">
        <f>IF(ISNUMBER(N84),N84,N83)</f>
        <v/>
      </c>
    </row>
    <row r="86" spans="2:14" ht="13.5" thickTop="1" x14ac:dyDescent="0.2">
      <c r="B86" s="1"/>
      <c r="C86" s="5"/>
      <c r="D86" s="5"/>
      <c r="E86" s="5"/>
      <c r="F86" s="6"/>
      <c r="G86" s="2"/>
    </row>
    <row r="87" spans="2:14" ht="13.5" thickBot="1" x14ac:dyDescent="0.25"/>
    <row r="88" spans="2:14" x14ac:dyDescent="0.2">
      <c r="B88" s="42" t="s">
        <v>13</v>
      </c>
      <c r="C88" s="88"/>
      <c r="D88" s="43" t="s">
        <v>16</v>
      </c>
      <c r="E88" s="9" t="s">
        <v>110</v>
      </c>
      <c r="F88" s="44"/>
      <c r="G88" s="44"/>
      <c r="H88" s="44"/>
      <c r="I88" s="44"/>
      <c r="J88" s="44"/>
      <c r="K88" s="44"/>
      <c r="L88" s="44"/>
      <c r="M88" s="65" t="s">
        <v>128</v>
      </c>
      <c r="N88" s="90"/>
    </row>
    <row r="89" spans="2:14" ht="13.5" thickBot="1" x14ac:dyDescent="0.25">
      <c r="B89" s="71" t="s">
        <v>14</v>
      </c>
      <c r="C89" s="89"/>
      <c r="D89" s="43" t="s">
        <v>17</v>
      </c>
      <c r="E89" s="9" t="s">
        <v>127</v>
      </c>
      <c r="F89" s="44"/>
      <c r="G89" s="44"/>
      <c r="H89" s="44"/>
      <c r="I89" s="44"/>
      <c r="J89" s="44"/>
      <c r="K89" s="44"/>
      <c r="L89" s="44"/>
      <c r="M89" s="72" t="s">
        <v>129</v>
      </c>
      <c r="N89" s="91"/>
    </row>
    <row r="90" spans="2:14" x14ac:dyDescent="0.2">
      <c r="B90" s="45"/>
      <c r="C90" s="46"/>
      <c r="D90" s="46"/>
      <c r="E90" s="46"/>
      <c r="F90" s="46"/>
      <c r="G90" s="46"/>
      <c r="H90" s="40"/>
      <c r="I90" s="40"/>
      <c r="J90" s="40"/>
      <c r="K90" s="40"/>
      <c r="L90" s="40"/>
      <c r="M90" s="40"/>
      <c r="N90" s="40"/>
    </row>
    <row r="91" spans="2:14" x14ac:dyDescent="0.2">
      <c r="B91" s="47"/>
      <c r="C91" s="48" t="s">
        <v>3</v>
      </c>
      <c r="D91" s="49" t="s">
        <v>4</v>
      </c>
      <c r="E91" s="49" t="s">
        <v>5</v>
      </c>
      <c r="F91" s="49" t="s">
        <v>6</v>
      </c>
      <c r="G91" s="49">
        <v>1</v>
      </c>
      <c r="H91" s="50">
        <v>2</v>
      </c>
      <c r="I91" s="50">
        <v>3</v>
      </c>
      <c r="J91" s="50">
        <v>4</v>
      </c>
      <c r="K91" s="50">
        <v>5</v>
      </c>
      <c r="L91" s="51" t="s">
        <v>7</v>
      </c>
      <c r="M91" s="51" t="s">
        <v>8</v>
      </c>
      <c r="N91" s="51" t="s">
        <v>126</v>
      </c>
    </row>
    <row r="92" spans="2:14" x14ac:dyDescent="0.2">
      <c r="B92" s="52" t="s">
        <v>9</v>
      </c>
      <c r="C92" s="30">
        <v>101</v>
      </c>
      <c r="D92" s="27" t="s">
        <v>22</v>
      </c>
      <c r="E92" s="28"/>
      <c r="F92" s="24">
        <v>1.9</v>
      </c>
      <c r="G92" s="31"/>
      <c r="H92" s="32"/>
      <c r="I92" s="32"/>
      <c r="J92" s="32"/>
      <c r="K92" s="32"/>
      <c r="L92" s="53" t="str">
        <f>IF(COUNT(G92:K92)=0,"", IF(COUNT(G92:K92)=2,SUM(G92:K92)*1.5, IF(COUNT(G92:K92)=3,SUM(G92:K92), IF(COUNT(G92:K92)=5,SUM(G92:K92)-MIN(G92:K92)-MAX(G92:K92), ))))</f>
        <v/>
      </c>
      <c r="M92" s="51" t="str">
        <f t="shared" ref="M92:M93" si="18">IF(ISNUMBER(L92),L92*F92,"")</f>
        <v/>
      </c>
      <c r="N92" s="54" t="str">
        <f>M92</f>
        <v/>
      </c>
    </row>
    <row r="93" spans="2:14" x14ac:dyDescent="0.2">
      <c r="B93" s="55" t="s">
        <v>10</v>
      </c>
      <c r="C93" s="25"/>
      <c r="D93" s="23" t="e">
        <f>VLOOKUP($C93,DiveList!$C$3:$D$71,2,FALSE)</f>
        <v>#N/A</v>
      </c>
      <c r="E93" s="26"/>
      <c r="F93" s="24" t="e">
        <f>VLOOKUP($C93,DiveList!$C$3:$H$71,IF($E93="S",5,IF($E93="P", 4, IF($E93="T", 3,IF($E93="F",6,5)))), FALSE)</f>
        <v>#N/A</v>
      </c>
      <c r="G93" s="31"/>
      <c r="H93" s="32"/>
      <c r="I93" s="32"/>
      <c r="J93" s="33"/>
      <c r="K93" s="33"/>
      <c r="L93" s="53" t="str">
        <f t="shared" ref="L93:L98" si="19">IF(COUNT(G93:K93)=0,"", IF(COUNT(G93:K93)=2,SUM(G93:K93)*1.5, IF(COUNT(G93:K93)=3,SUM(G93:K93), IF(COUNT(G93:K93)=5,SUM(G93:K93)-MIN(G93:K93)-MAX(G93:K93), ))))</f>
        <v/>
      </c>
      <c r="M93" s="51" t="str">
        <f t="shared" si="18"/>
        <v/>
      </c>
      <c r="N93" s="54" t="str">
        <f>IF(AND(ISNUMBER(N92), ISNUMBER(M93)),N92+M93,"")</f>
        <v/>
      </c>
    </row>
    <row r="94" spans="2:14" x14ac:dyDescent="0.2">
      <c r="B94" s="55" t="s">
        <v>11</v>
      </c>
      <c r="C94" s="25"/>
      <c r="D94" s="23" t="e">
        <f>VLOOKUP($C94,DiveList!$C$3:$D$71,2,FALSE)</f>
        <v>#N/A</v>
      </c>
      <c r="E94" s="26"/>
      <c r="F94" s="24" t="e">
        <f>VLOOKUP($C94,DiveList!$C$3:$H$71,IF($E94="S",5,IF($E94="P", 4, IF($E94="T", 3,IF($E94="F",6,5)))), FALSE)</f>
        <v>#N/A</v>
      </c>
      <c r="G94" s="31"/>
      <c r="H94" s="32"/>
      <c r="I94" s="32"/>
      <c r="J94" s="33"/>
      <c r="K94" s="33"/>
      <c r="L94" s="53" t="str">
        <f t="shared" si="19"/>
        <v/>
      </c>
      <c r="M94" s="51" t="str">
        <f>IF(ISNUMBER(L94),L94*F94,"")</f>
        <v/>
      </c>
      <c r="N94" s="54" t="str">
        <f>IF(AND(ISNUMBER(N93), ISNUMBER(M94)),N93+M94,"")</f>
        <v/>
      </c>
    </row>
    <row r="95" spans="2:14" x14ac:dyDescent="0.2">
      <c r="B95" s="80" t="s">
        <v>19</v>
      </c>
      <c r="C95" s="25"/>
      <c r="D95" s="23" t="e">
        <f>VLOOKUP($C95,DiveList!$C$3:$D$71,2,FALSE)</f>
        <v>#N/A</v>
      </c>
      <c r="E95" s="26"/>
      <c r="F95" s="24" t="e">
        <f>VLOOKUP($C95,DiveList!$C$3:$H$71,IF($E95="S",5,IF($E95="P", 4, IF($E95="T", 3,IF($E95="F",6,5)))), FALSE)</f>
        <v>#N/A</v>
      </c>
      <c r="G95" s="31"/>
      <c r="H95" s="32"/>
      <c r="I95" s="32"/>
      <c r="J95" s="33"/>
      <c r="K95" s="33"/>
      <c r="L95" s="53" t="str">
        <f t="shared" si="19"/>
        <v/>
      </c>
      <c r="M95" s="51" t="str">
        <f>IF(ISNUMBER(L95),L95*F95,"")</f>
        <v/>
      </c>
      <c r="N95" s="54" t="str">
        <f>IF(AND(ISNUMBER(N94), ISNUMBER(M95)),N94+M95,"")</f>
        <v/>
      </c>
    </row>
    <row r="96" spans="2:14" x14ac:dyDescent="0.2">
      <c r="B96" s="80" t="s">
        <v>159</v>
      </c>
      <c r="C96" s="25"/>
      <c r="D96" s="23" t="e">
        <f>VLOOKUP($C96,DiveList!$C$3:$D$71,2,FALSE)</f>
        <v>#N/A</v>
      </c>
      <c r="E96" s="26"/>
      <c r="F96" s="24" t="e">
        <f>VLOOKUP($C96,DiveList!$C$3:$H$71,IF($E96="S",5,IF($E96="P", 4, IF($E96="T", 3,IF($E96="F",6,5)))), FALSE)</f>
        <v>#N/A</v>
      </c>
      <c r="G96" s="31"/>
      <c r="H96" s="32"/>
      <c r="I96" s="32"/>
      <c r="J96" s="33"/>
      <c r="K96" s="33"/>
      <c r="L96" s="53" t="str">
        <f t="shared" si="19"/>
        <v/>
      </c>
      <c r="M96" s="51" t="str">
        <f>IF(ISNUMBER(L96),L96*F96,"")</f>
        <v/>
      </c>
      <c r="N96" s="54" t="str">
        <f t="shared" ref="N96:N97" si="20">IF(AND(ISNUMBER(N95), ISNUMBER(M96)),N95+M96,"")</f>
        <v/>
      </c>
    </row>
    <row r="97" spans="2:14" ht="13.5" thickBot="1" x14ac:dyDescent="0.25">
      <c r="B97" s="80" t="s">
        <v>159</v>
      </c>
      <c r="C97" s="25"/>
      <c r="D97" s="23" t="e">
        <f>VLOOKUP($C97,DiveList!$C$3:$D$71,2,FALSE)</f>
        <v>#N/A</v>
      </c>
      <c r="E97" s="26"/>
      <c r="F97" s="24" t="e">
        <f>VLOOKUP($C97,DiveList!$C$3:$H$71,IF($E97="S",5,IF($E97="P", 4, IF($E97="T", 3,IF($E97="F",6,5)))), FALSE)</f>
        <v>#N/A</v>
      </c>
      <c r="G97" s="31"/>
      <c r="H97" s="32"/>
      <c r="I97" s="32"/>
      <c r="J97" s="33"/>
      <c r="K97" s="33"/>
      <c r="L97" s="53" t="str">
        <f t="shared" si="19"/>
        <v/>
      </c>
      <c r="M97" s="51" t="str">
        <f>IF(ISNUMBER(L97),L97*F97,"")</f>
        <v/>
      </c>
      <c r="N97" s="54" t="str">
        <f t="shared" si="20"/>
        <v/>
      </c>
    </row>
    <row r="98" spans="2:14" ht="14.25" thickTop="1" thickBot="1" x14ac:dyDescent="0.25">
      <c r="B98" s="56" t="s">
        <v>12</v>
      </c>
      <c r="C98" s="29"/>
      <c r="D98" s="57" t="e">
        <f>VLOOKUP($C98,DiveList!$C$3:$D$71,2,FALSE)</f>
        <v>#N/A</v>
      </c>
      <c r="E98" s="34"/>
      <c r="F98" s="58" t="e">
        <f>VLOOKUP($C98,DiveList!$C$3:$H$71,IF($E98="S",5,IF($E98="P", 4, IF($E98="T", 3,IF($E98="F",6,5)))), FALSE)</f>
        <v>#N/A</v>
      </c>
      <c r="G98" s="35"/>
      <c r="H98" s="36"/>
      <c r="I98" s="36"/>
      <c r="J98" s="36"/>
      <c r="K98" s="36"/>
      <c r="L98" s="59" t="str">
        <f t="shared" si="19"/>
        <v/>
      </c>
      <c r="M98" s="59" t="str">
        <f>IF(ISNUMBER(L98),L98*F98,"")</f>
        <v/>
      </c>
      <c r="N98" s="60" t="str">
        <f>IF(AND(ISNUMBER(N97), ISNUMBER(M98)),N97+M98,"")</f>
        <v/>
      </c>
    </row>
    <row r="99" spans="2:14" ht="14.25" thickTop="1" thickBot="1" x14ac:dyDescent="0.25">
      <c r="B99" s="61"/>
      <c r="C99" s="62"/>
      <c r="D99" s="62"/>
      <c r="E99" s="62"/>
      <c r="F99" s="63"/>
      <c r="G99" s="46"/>
      <c r="H99" s="40"/>
      <c r="I99" s="40"/>
      <c r="J99" s="40"/>
      <c r="K99" s="40"/>
      <c r="L99" s="40"/>
      <c r="M99" s="64" t="s">
        <v>30</v>
      </c>
      <c r="N99" s="74" t="str">
        <f>IF(ISNUMBER(N98),N98,N97)</f>
        <v/>
      </c>
    </row>
    <row r="100" spans="2:14" ht="13.5" thickTop="1" x14ac:dyDescent="0.2">
      <c r="B100" s="1"/>
      <c r="C100" s="5"/>
      <c r="D100" s="5"/>
      <c r="E100" s="5"/>
      <c r="F100" s="6"/>
      <c r="G100" s="2"/>
    </row>
    <row r="101" spans="2:14" ht="13.5" thickBot="1" x14ac:dyDescent="0.25"/>
    <row r="102" spans="2:14" x14ac:dyDescent="0.2">
      <c r="B102" s="42" t="s">
        <v>13</v>
      </c>
      <c r="C102" s="88"/>
      <c r="D102" s="43" t="s">
        <v>16</v>
      </c>
      <c r="E102" s="9" t="s">
        <v>110</v>
      </c>
      <c r="F102" s="44"/>
      <c r="G102" s="44"/>
      <c r="H102" s="44"/>
      <c r="I102" s="44"/>
      <c r="J102" s="44"/>
      <c r="K102" s="44"/>
      <c r="L102" s="44"/>
      <c r="M102" s="65" t="s">
        <v>128</v>
      </c>
      <c r="N102" s="90"/>
    </row>
    <row r="103" spans="2:14" ht="13.5" thickBot="1" x14ac:dyDescent="0.25">
      <c r="B103" s="71" t="s">
        <v>14</v>
      </c>
      <c r="C103" s="89"/>
      <c r="D103" s="43" t="s">
        <v>17</v>
      </c>
      <c r="E103" s="9" t="s">
        <v>127</v>
      </c>
      <c r="F103" s="44"/>
      <c r="G103" s="44"/>
      <c r="H103" s="44"/>
      <c r="I103" s="44"/>
      <c r="J103" s="44"/>
      <c r="K103" s="44"/>
      <c r="L103" s="44"/>
      <c r="M103" s="72" t="s">
        <v>129</v>
      </c>
      <c r="N103" s="91"/>
    </row>
    <row r="104" spans="2:14" x14ac:dyDescent="0.2">
      <c r="B104" s="45"/>
      <c r="C104" s="46"/>
      <c r="D104" s="46"/>
      <c r="E104" s="46"/>
      <c r="F104" s="46"/>
      <c r="G104" s="46"/>
      <c r="H104" s="40"/>
      <c r="I104" s="40"/>
      <c r="J104" s="40"/>
      <c r="K104" s="40"/>
      <c r="L104" s="40"/>
      <c r="M104" s="40"/>
      <c r="N104" s="40"/>
    </row>
    <row r="105" spans="2:14" x14ac:dyDescent="0.2">
      <c r="B105" s="47"/>
      <c r="C105" s="48" t="s">
        <v>3</v>
      </c>
      <c r="D105" s="49" t="s">
        <v>4</v>
      </c>
      <c r="E105" s="49" t="s">
        <v>5</v>
      </c>
      <c r="F105" s="49" t="s">
        <v>6</v>
      </c>
      <c r="G105" s="49">
        <v>1</v>
      </c>
      <c r="H105" s="50">
        <v>2</v>
      </c>
      <c r="I105" s="50">
        <v>3</v>
      </c>
      <c r="J105" s="50">
        <v>4</v>
      </c>
      <c r="K105" s="50">
        <v>5</v>
      </c>
      <c r="L105" s="51" t="s">
        <v>7</v>
      </c>
      <c r="M105" s="51" t="s">
        <v>8</v>
      </c>
      <c r="N105" s="51" t="s">
        <v>126</v>
      </c>
    </row>
    <row r="106" spans="2:14" x14ac:dyDescent="0.2">
      <c r="B106" s="52" t="s">
        <v>9</v>
      </c>
      <c r="C106" s="30">
        <v>101</v>
      </c>
      <c r="D106" s="27" t="s">
        <v>22</v>
      </c>
      <c r="E106" s="28"/>
      <c r="F106" s="24">
        <v>1.9</v>
      </c>
      <c r="G106" s="31"/>
      <c r="H106" s="32"/>
      <c r="I106" s="32"/>
      <c r="J106" s="32"/>
      <c r="K106" s="32"/>
      <c r="L106" s="53" t="str">
        <f>IF(COUNT(G106:K106)=0,"", IF(COUNT(G106:K106)=2,SUM(G106:K106)*1.5, IF(COUNT(G106:K106)=3,SUM(G106:K106), IF(COUNT(G106:K106)=5,SUM(G106:K106)-MIN(G106:K106)-MAX(G106:K106), ))))</f>
        <v/>
      </c>
      <c r="M106" s="51" t="str">
        <f t="shared" ref="M106:M107" si="21">IF(ISNUMBER(L106),L106*F106,"")</f>
        <v/>
      </c>
      <c r="N106" s="54" t="str">
        <f>M106</f>
        <v/>
      </c>
    </row>
    <row r="107" spans="2:14" x14ac:dyDescent="0.2">
      <c r="B107" s="55" t="s">
        <v>10</v>
      </c>
      <c r="C107" s="25"/>
      <c r="D107" s="23" t="e">
        <f>VLOOKUP($C107,DiveList!$C$3:$D$71,2,FALSE)</f>
        <v>#N/A</v>
      </c>
      <c r="E107" s="26"/>
      <c r="F107" s="24" t="e">
        <f>VLOOKUP($C107,DiveList!$C$3:$H$71,IF($E107="S",5,IF($E107="P", 4, IF($E107="T", 3,IF($E107="F",6,5)))), FALSE)</f>
        <v>#N/A</v>
      </c>
      <c r="G107" s="31"/>
      <c r="H107" s="32"/>
      <c r="I107" s="32"/>
      <c r="J107" s="33"/>
      <c r="K107" s="33"/>
      <c r="L107" s="53" t="str">
        <f t="shared" ref="L107:L112" si="22">IF(COUNT(G107:K107)=0,"", IF(COUNT(G107:K107)=2,SUM(G107:K107)*1.5, IF(COUNT(G107:K107)=3,SUM(G107:K107), IF(COUNT(G107:K107)=5,SUM(G107:K107)-MIN(G107:K107)-MAX(G107:K107), ))))</f>
        <v/>
      </c>
      <c r="M107" s="51" t="str">
        <f t="shared" si="21"/>
        <v/>
      </c>
      <c r="N107" s="54" t="str">
        <f>IF(AND(ISNUMBER(N106), ISNUMBER(M107)),N106+M107,"")</f>
        <v/>
      </c>
    </row>
    <row r="108" spans="2:14" x14ac:dyDescent="0.2">
      <c r="B108" s="55" t="s">
        <v>11</v>
      </c>
      <c r="C108" s="25"/>
      <c r="D108" s="23" t="e">
        <f>VLOOKUP($C108,DiveList!$C$3:$D$71,2,FALSE)</f>
        <v>#N/A</v>
      </c>
      <c r="E108" s="26"/>
      <c r="F108" s="24" t="e">
        <f>VLOOKUP($C108,DiveList!$C$3:$H$71,IF($E108="S",5,IF($E108="P", 4, IF($E108="T", 3,IF($E108="F",6,5)))), FALSE)</f>
        <v>#N/A</v>
      </c>
      <c r="G108" s="31"/>
      <c r="H108" s="32"/>
      <c r="I108" s="32"/>
      <c r="J108" s="33"/>
      <c r="K108" s="33"/>
      <c r="L108" s="53" t="str">
        <f t="shared" si="22"/>
        <v/>
      </c>
      <c r="M108" s="51" t="str">
        <f>IF(ISNUMBER(L108),L108*F108,"")</f>
        <v/>
      </c>
      <c r="N108" s="54" t="str">
        <f>IF(AND(ISNUMBER(N107), ISNUMBER(M108)),N107+M108,"")</f>
        <v/>
      </c>
    </row>
    <row r="109" spans="2:14" x14ac:dyDescent="0.2">
      <c r="B109" s="80" t="s">
        <v>19</v>
      </c>
      <c r="C109" s="25"/>
      <c r="D109" s="23" t="e">
        <f>VLOOKUP($C109,DiveList!$C$3:$D$71,2,FALSE)</f>
        <v>#N/A</v>
      </c>
      <c r="E109" s="26"/>
      <c r="F109" s="24" t="e">
        <f>VLOOKUP($C109,DiveList!$C$3:$H$71,IF($E109="S",5,IF($E109="P", 4, IF($E109="T", 3,IF($E109="F",6,5)))), FALSE)</f>
        <v>#N/A</v>
      </c>
      <c r="G109" s="31"/>
      <c r="H109" s="32"/>
      <c r="I109" s="32"/>
      <c r="J109" s="33"/>
      <c r="K109" s="33"/>
      <c r="L109" s="53" t="str">
        <f t="shared" si="22"/>
        <v/>
      </c>
      <c r="M109" s="51" t="str">
        <f>IF(ISNUMBER(L109),L109*F109,"")</f>
        <v/>
      </c>
      <c r="N109" s="54" t="str">
        <f>IF(AND(ISNUMBER(N108), ISNUMBER(M109)),N108+M109,"")</f>
        <v/>
      </c>
    </row>
    <row r="110" spans="2:14" x14ac:dyDescent="0.2">
      <c r="B110" s="80" t="s">
        <v>159</v>
      </c>
      <c r="C110" s="25"/>
      <c r="D110" s="23" t="e">
        <f>VLOOKUP($C110,DiveList!$C$3:$D$71,2,FALSE)</f>
        <v>#N/A</v>
      </c>
      <c r="E110" s="26"/>
      <c r="F110" s="24" t="e">
        <f>VLOOKUP($C110,DiveList!$C$3:$H$71,IF($E110="S",5,IF($E110="P", 4, IF($E110="T", 3,IF($E110="F",6,5)))), FALSE)</f>
        <v>#N/A</v>
      </c>
      <c r="G110" s="31"/>
      <c r="H110" s="32"/>
      <c r="I110" s="32"/>
      <c r="J110" s="33"/>
      <c r="K110" s="33"/>
      <c r="L110" s="53" t="str">
        <f t="shared" si="22"/>
        <v/>
      </c>
      <c r="M110" s="51" t="str">
        <f>IF(ISNUMBER(L110),L110*F110,"")</f>
        <v/>
      </c>
      <c r="N110" s="54" t="str">
        <f t="shared" ref="N110:N111" si="23">IF(AND(ISNUMBER(N109), ISNUMBER(M110)),N109+M110,"")</f>
        <v/>
      </c>
    </row>
    <row r="111" spans="2:14" ht="13.5" thickBot="1" x14ac:dyDescent="0.25">
      <c r="B111" s="80" t="s">
        <v>159</v>
      </c>
      <c r="C111" s="25"/>
      <c r="D111" s="23" t="e">
        <f>VLOOKUP($C111,DiveList!$C$3:$D$71,2,FALSE)</f>
        <v>#N/A</v>
      </c>
      <c r="E111" s="26"/>
      <c r="F111" s="24" t="e">
        <f>VLOOKUP($C111,DiveList!$C$3:$H$71,IF($E111="S",5,IF($E111="P", 4, IF($E111="T", 3,IF($E111="F",6,5)))), FALSE)</f>
        <v>#N/A</v>
      </c>
      <c r="G111" s="31"/>
      <c r="H111" s="32"/>
      <c r="I111" s="32"/>
      <c r="J111" s="33"/>
      <c r="K111" s="33"/>
      <c r="L111" s="53" t="str">
        <f t="shared" si="22"/>
        <v/>
      </c>
      <c r="M111" s="51" t="str">
        <f>IF(ISNUMBER(L111),L111*F111,"")</f>
        <v/>
      </c>
      <c r="N111" s="54" t="str">
        <f t="shared" si="23"/>
        <v/>
      </c>
    </row>
    <row r="112" spans="2:14" ht="14.25" thickTop="1" thickBot="1" x14ac:dyDescent="0.25">
      <c r="B112" s="56" t="s">
        <v>12</v>
      </c>
      <c r="C112" s="29"/>
      <c r="D112" s="57" t="e">
        <f>VLOOKUP($C112,DiveList!$C$3:$D$71,2,FALSE)</f>
        <v>#N/A</v>
      </c>
      <c r="E112" s="34"/>
      <c r="F112" s="58" t="e">
        <f>VLOOKUP($C112,DiveList!$C$3:$H$71,IF($E112="S",5,IF($E112="P", 4, IF($E112="T", 3,IF($E112="F",6,5)))), FALSE)</f>
        <v>#N/A</v>
      </c>
      <c r="G112" s="35"/>
      <c r="H112" s="36"/>
      <c r="I112" s="36"/>
      <c r="J112" s="36"/>
      <c r="K112" s="36"/>
      <c r="L112" s="59" t="str">
        <f t="shared" si="22"/>
        <v/>
      </c>
      <c r="M112" s="59" t="str">
        <f>IF(ISNUMBER(L112),L112*F112,"")</f>
        <v/>
      </c>
      <c r="N112" s="60" t="str">
        <f>IF(AND(ISNUMBER(N111), ISNUMBER(M112)),N111+M112,"")</f>
        <v/>
      </c>
    </row>
    <row r="113" spans="2:14" ht="14.25" thickTop="1" thickBot="1" x14ac:dyDescent="0.25">
      <c r="B113" s="61"/>
      <c r="C113" s="62"/>
      <c r="D113" s="62"/>
      <c r="E113" s="62"/>
      <c r="F113" s="63"/>
      <c r="G113" s="46"/>
      <c r="H113" s="40"/>
      <c r="I113" s="40"/>
      <c r="J113" s="40"/>
      <c r="K113" s="40"/>
      <c r="L113" s="40"/>
      <c r="M113" s="64" t="s">
        <v>30</v>
      </c>
      <c r="N113" s="74" t="str">
        <f>IF(ISNUMBER(N112),N112,N111)</f>
        <v/>
      </c>
    </row>
    <row r="114" spans="2:14" ht="13.5" thickTop="1" x14ac:dyDescent="0.2">
      <c r="B114" s="1"/>
      <c r="C114" s="5"/>
      <c r="D114" s="5"/>
      <c r="E114" s="5"/>
      <c r="F114" s="6"/>
      <c r="G114" s="2"/>
    </row>
    <row r="115" spans="2:14" ht="13.5" thickBot="1" x14ac:dyDescent="0.25"/>
    <row r="116" spans="2:14" x14ac:dyDescent="0.2">
      <c r="B116" s="42" t="s">
        <v>13</v>
      </c>
      <c r="C116" s="88"/>
      <c r="D116" s="43" t="s">
        <v>16</v>
      </c>
      <c r="E116" s="9" t="s">
        <v>110</v>
      </c>
      <c r="F116" s="44"/>
      <c r="G116" s="44"/>
      <c r="H116" s="44"/>
      <c r="I116" s="44"/>
      <c r="J116" s="44"/>
      <c r="K116" s="44"/>
      <c r="L116" s="44"/>
      <c r="M116" s="65" t="s">
        <v>128</v>
      </c>
      <c r="N116" s="90"/>
    </row>
    <row r="117" spans="2:14" ht="13.5" thickBot="1" x14ac:dyDescent="0.25">
      <c r="B117" s="71" t="s">
        <v>14</v>
      </c>
      <c r="C117" s="89"/>
      <c r="D117" s="43" t="s">
        <v>17</v>
      </c>
      <c r="E117" s="9" t="s">
        <v>127</v>
      </c>
      <c r="F117" s="44"/>
      <c r="G117" s="44"/>
      <c r="H117" s="44"/>
      <c r="I117" s="44"/>
      <c r="J117" s="44"/>
      <c r="K117" s="44"/>
      <c r="L117" s="44"/>
      <c r="M117" s="72" t="s">
        <v>129</v>
      </c>
      <c r="N117" s="91"/>
    </row>
    <row r="118" spans="2:14" x14ac:dyDescent="0.2">
      <c r="B118" s="45"/>
      <c r="C118" s="46"/>
      <c r="D118" s="46"/>
      <c r="E118" s="46"/>
      <c r="F118" s="46"/>
      <c r="G118" s="46"/>
      <c r="H118" s="40"/>
      <c r="I118" s="40"/>
      <c r="J118" s="40"/>
      <c r="K118" s="40"/>
      <c r="L118" s="40"/>
      <c r="M118" s="40"/>
      <c r="N118" s="40"/>
    </row>
    <row r="119" spans="2:14" x14ac:dyDescent="0.2">
      <c r="B119" s="47"/>
      <c r="C119" s="48" t="s">
        <v>3</v>
      </c>
      <c r="D119" s="49" t="s">
        <v>4</v>
      </c>
      <c r="E119" s="49" t="s">
        <v>5</v>
      </c>
      <c r="F119" s="49" t="s">
        <v>6</v>
      </c>
      <c r="G119" s="49">
        <v>1</v>
      </c>
      <c r="H119" s="50">
        <v>2</v>
      </c>
      <c r="I119" s="50">
        <v>3</v>
      </c>
      <c r="J119" s="50">
        <v>4</v>
      </c>
      <c r="K119" s="50">
        <v>5</v>
      </c>
      <c r="L119" s="51" t="s">
        <v>7</v>
      </c>
      <c r="M119" s="51" t="s">
        <v>8</v>
      </c>
      <c r="N119" s="51" t="s">
        <v>126</v>
      </c>
    </row>
    <row r="120" spans="2:14" x14ac:dyDescent="0.2">
      <c r="B120" s="52" t="s">
        <v>9</v>
      </c>
      <c r="C120" s="30">
        <v>101</v>
      </c>
      <c r="D120" s="27" t="s">
        <v>22</v>
      </c>
      <c r="E120" s="28"/>
      <c r="F120" s="24">
        <v>1.9</v>
      </c>
      <c r="G120" s="31"/>
      <c r="H120" s="32"/>
      <c r="I120" s="32"/>
      <c r="J120" s="32"/>
      <c r="K120" s="32"/>
      <c r="L120" s="53" t="str">
        <f>IF(COUNT(G120:K120)=0,"", IF(COUNT(G120:K120)=2,SUM(G120:K120)*1.5, IF(COUNT(G120:K120)=3,SUM(G120:K120), IF(COUNT(G120:K120)=5,SUM(G120:K120)-MIN(G120:K120)-MAX(G120:K120), ))))</f>
        <v/>
      </c>
      <c r="M120" s="51" t="str">
        <f t="shared" ref="M120:M121" si="24">IF(ISNUMBER(L120),L120*F120,"")</f>
        <v/>
      </c>
      <c r="N120" s="54" t="str">
        <f>M120</f>
        <v/>
      </c>
    </row>
    <row r="121" spans="2:14" x14ac:dyDescent="0.2">
      <c r="B121" s="55" t="s">
        <v>10</v>
      </c>
      <c r="C121" s="25"/>
      <c r="D121" s="23" t="e">
        <f>VLOOKUP($C121,DiveList!$C$3:$D$71,2,FALSE)</f>
        <v>#N/A</v>
      </c>
      <c r="E121" s="26"/>
      <c r="F121" s="24" t="e">
        <f>VLOOKUP($C121,DiveList!$C$3:$H$71,IF($E121="S",5,IF($E121="P", 4, IF($E121="T", 3,IF($E121="F",6,5)))), FALSE)</f>
        <v>#N/A</v>
      </c>
      <c r="G121" s="31"/>
      <c r="H121" s="32"/>
      <c r="I121" s="32"/>
      <c r="J121" s="33"/>
      <c r="K121" s="33"/>
      <c r="L121" s="53" t="str">
        <f t="shared" ref="L121:L126" si="25">IF(COUNT(G121:K121)=0,"", IF(COUNT(G121:K121)=2,SUM(G121:K121)*1.5, IF(COUNT(G121:K121)=3,SUM(G121:K121), IF(COUNT(G121:K121)=5,SUM(G121:K121)-MIN(G121:K121)-MAX(G121:K121), ))))</f>
        <v/>
      </c>
      <c r="M121" s="51" t="str">
        <f t="shared" si="24"/>
        <v/>
      </c>
      <c r="N121" s="54" t="str">
        <f>IF(AND(ISNUMBER(N120), ISNUMBER(M121)),N120+M121,"")</f>
        <v/>
      </c>
    </row>
    <row r="122" spans="2:14" x14ac:dyDescent="0.2">
      <c r="B122" s="55" t="s">
        <v>11</v>
      </c>
      <c r="C122" s="25"/>
      <c r="D122" s="23" t="e">
        <f>VLOOKUP($C122,DiveList!$C$3:$D$71,2,FALSE)</f>
        <v>#N/A</v>
      </c>
      <c r="E122" s="26"/>
      <c r="F122" s="24" t="e">
        <f>VLOOKUP($C122,DiveList!$C$3:$H$71,IF($E122="S",5,IF($E122="P", 4, IF($E122="T", 3,IF($E122="F",6,5)))), FALSE)</f>
        <v>#N/A</v>
      </c>
      <c r="G122" s="31"/>
      <c r="H122" s="32"/>
      <c r="I122" s="32"/>
      <c r="J122" s="33"/>
      <c r="K122" s="33"/>
      <c r="L122" s="53" t="str">
        <f t="shared" si="25"/>
        <v/>
      </c>
      <c r="M122" s="51" t="str">
        <f>IF(ISNUMBER(L122),L122*F122,"")</f>
        <v/>
      </c>
      <c r="N122" s="54" t="str">
        <f>IF(AND(ISNUMBER(N121), ISNUMBER(M122)),N121+M122,"")</f>
        <v/>
      </c>
    </row>
    <row r="123" spans="2:14" x14ac:dyDescent="0.2">
      <c r="B123" s="80" t="s">
        <v>19</v>
      </c>
      <c r="C123" s="25"/>
      <c r="D123" s="23" t="e">
        <f>VLOOKUP($C123,DiveList!$C$3:$D$71,2,FALSE)</f>
        <v>#N/A</v>
      </c>
      <c r="E123" s="26"/>
      <c r="F123" s="24" t="e">
        <f>VLOOKUP($C123,DiveList!$C$3:$H$71,IF($E123="S",5,IF($E123="P", 4, IF($E123="T", 3,IF($E123="F",6,5)))), FALSE)</f>
        <v>#N/A</v>
      </c>
      <c r="G123" s="31"/>
      <c r="H123" s="32"/>
      <c r="I123" s="32"/>
      <c r="J123" s="33"/>
      <c r="K123" s="33"/>
      <c r="L123" s="53" t="str">
        <f t="shared" si="25"/>
        <v/>
      </c>
      <c r="M123" s="51" t="str">
        <f>IF(ISNUMBER(L123),L123*F123,"")</f>
        <v/>
      </c>
      <c r="N123" s="54" t="str">
        <f>IF(AND(ISNUMBER(N122), ISNUMBER(M123)),N122+M123,"")</f>
        <v/>
      </c>
    </row>
    <row r="124" spans="2:14" x14ac:dyDescent="0.2">
      <c r="B124" s="80" t="s">
        <v>159</v>
      </c>
      <c r="C124" s="25"/>
      <c r="D124" s="23" t="e">
        <f>VLOOKUP($C124,DiveList!$C$3:$D$71,2,FALSE)</f>
        <v>#N/A</v>
      </c>
      <c r="E124" s="26"/>
      <c r="F124" s="24" t="e">
        <f>VLOOKUP($C124,DiveList!$C$3:$H$71,IF($E124="S",5,IF($E124="P", 4, IF($E124="T", 3,IF($E124="F",6,5)))), FALSE)</f>
        <v>#N/A</v>
      </c>
      <c r="G124" s="31"/>
      <c r="H124" s="32"/>
      <c r="I124" s="32"/>
      <c r="J124" s="33"/>
      <c r="K124" s="33"/>
      <c r="L124" s="53" t="str">
        <f t="shared" si="25"/>
        <v/>
      </c>
      <c r="M124" s="51" t="str">
        <f>IF(ISNUMBER(L124),L124*F124,"")</f>
        <v/>
      </c>
      <c r="N124" s="54" t="str">
        <f t="shared" ref="N124:N125" si="26">IF(AND(ISNUMBER(N123), ISNUMBER(M124)),N123+M124,"")</f>
        <v/>
      </c>
    </row>
    <row r="125" spans="2:14" ht="13.5" thickBot="1" x14ac:dyDescent="0.25">
      <c r="B125" s="80" t="s">
        <v>159</v>
      </c>
      <c r="C125" s="25"/>
      <c r="D125" s="23" t="e">
        <f>VLOOKUP($C125,DiveList!$C$3:$D$71,2,FALSE)</f>
        <v>#N/A</v>
      </c>
      <c r="E125" s="26"/>
      <c r="F125" s="24" t="e">
        <f>VLOOKUP($C125,DiveList!$C$3:$H$71,IF($E125="S",5,IF($E125="P", 4, IF($E125="T", 3,IF($E125="F",6,5)))), FALSE)</f>
        <v>#N/A</v>
      </c>
      <c r="G125" s="31"/>
      <c r="H125" s="32"/>
      <c r="I125" s="32"/>
      <c r="J125" s="33"/>
      <c r="K125" s="33"/>
      <c r="L125" s="53" t="str">
        <f t="shared" si="25"/>
        <v/>
      </c>
      <c r="M125" s="51" t="str">
        <f>IF(ISNUMBER(L125),L125*F125,"")</f>
        <v/>
      </c>
      <c r="N125" s="54" t="str">
        <f t="shared" si="26"/>
        <v/>
      </c>
    </row>
    <row r="126" spans="2:14" ht="14.25" thickTop="1" thickBot="1" x14ac:dyDescent="0.25">
      <c r="B126" s="56" t="s">
        <v>12</v>
      </c>
      <c r="C126" s="29"/>
      <c r="D126" s="57" t="e">
        <f>VLOOKUP($C126,DiveList!$C$3:$D$71,2,FALSE)</f>
        <v>#N/A</v>
      </c>
      <c r="E126" s="34"/>
      <c r="F126" s="58" t="e">
        <f>VLOOKUP($C126,DiveList!$C$3:$H$71,IF($E126="S",5,IF($E126="P", 4, IF($E126="T", 3,IF($E126="F",6,5)))), FALSE)</f>
        <v>#N/A</v>
      </c>
      <c r="G126" s="35"/>
      <c r="H126" s="36"/>
      <c r="I126" s="36"/>
      <c r="J126" s="36"/>
      <c r="K126" s="36"/>
      <c r="L126" s="59" t="str">
        <f t="shared" si="25"/>
        <v/>
      </c>
      <c r="M126" s="59" t="str">
        <f>IF(ISNUMBER(L126),L126*F126,"")</f>
        <v/>
      </c>
      <c r="N126" s="60" t="str">
        <f>IF(AND(ISNUMBER(N125), ISNUMBER(M126)),N125+M126,"")</f>
        <v/>
      </c>
    </row>
    <row r="127" spans="2:14" ht="14.25" thickTop="1" thickBot="1" x14ac:dyDescent="0.25">
      <c r="B127" s="61"/>
      <c r="C127" s="62"/>
      <c r="D127" s="62"/>
      <c r="E127" s="62"/>
      <c r="F127" s="63"/>
      <c r="G127" s="46"/>
      <c r="H127" s="40"/>
      <c r="I127" s="40"/>
      <c r="J127" s="40"/>
      <c r="K127" s="40"/>
      <c r="L127" s="40"/>
      <c r="M127" s="64" t="s">
        <v>30</v>
      </c>
      <c r="N127" s="74" t="str">
        <f>IF(ISNUMBER(N126),N126,N125)</f>
        <v/>
      </c>
    </row>
    <row r="128" spans="2:14" ht="13.5" thickTop="1" x14ac:dyDescent="0.2">
      <c r="B128" s="1"/>
      <c r="C128" s="5"/>
      <c r="D128" s="5"/>
      <c r="E128" s="5"/>
      <c r="F128" s="6"/>
      <c r="G128" s="2"/>
    </row>
    <row r="129" spans="2:14" ht="13.5" thickBot="1" x14ac:dyDescent="0.25"/>
    <row r="130" spans="2:14" x14ac:dyDescent="0.2">
      <c r="B130" s="42" t="s">
        <v>13</v>
      </c>
      <c r="C130" s="88"/>
      <c r="D130" s="43" t="s">
        <v>16</v>
      </c>
      <c r="E130" s="9" t="s">
        <v>110</v>
      </c>
      <c r="F130" s="44"/>
      <c r="G130" s="44"/>
      <c r="H130" s="44"/>
      <c r="I130" s="44"/>
      <c r="J130" s="44"/>
      <c r="K130" s="44"/>
      <c r="L130" s="44"/>
      <c r="M130" s="65" t="s">
        <v>128</v>
      </c>
      <c r="N130" s="90"/>
    </row>
    <row r="131" spans="2:14" ht="13.5" thickBot="1" x14ac:dyDescent="0.25">
      <c r="B131" s="71" t="s">
        <v>14</v>
      </c>
      <c r="C131" s="89"/>
      <c r="D131" s="43" t="s">
        <v>17</v>
      </c>
      <c r="E131" s="9" t="s">
        <v>127</v>
      </c>
      <c r="F131" s="44"/>
      <c r="G131" s="44"/>
      <c r="H131" s="44"/>
      <c r="I131" s="44"/>
      <c r="J131" s="44"/>
      <c r="K131" s="44"/>
      <c r="L131" s="44"/>
      <c r="M131" s="72" t="s">
        <v>129</v>
      </c>
      <c r="N131" s="91"/>
    </row>
    <row r="132" spans="2:14" x14ac:dyDescent="0.2">
      <c r="B132" s="45"/>
      <c r="C132" s="46"/>
      <c r="D132" s="46"/>
      <c r="E132" s="46"/>
      <c r="F132" s="46"/>
      <c r="G132" s="46"/>
      <c r="H132" s="40"/>
      <c r="I132" s="40"/>
      <c r="J132" s="40"/>
      <c r="K132" s="40"/>
      <c r="L132" s="40"/>
      <c r="M132" s="40"/>
      <c r="N132" s="40"/>
    </row>
    <row r="133" spans="2:14" x14ac:dyDescent="0.2">
      <c r="B133" s="47"/>
      <c r="C133" s="48" t="s">
        <v>3</v>
      </c>
      <c r="D133" s="49" t="s">
        <v>4</v>
      </c>
      <c r="E133" s="49" t="s">
        <v>5</v>
      </c>
      <c r="F133" s="49" t="s">
        <v>6</v>
      </c>
      <c r="G133" s="49">
        <v>1</v>
      </c>
      <c r="H133" s="50">
        <v>2</v>
      </c>
      <c r="I133" s="50">
        <v>3</v>
      </c>
      <c r="J133" s="50">
        <v>4</v>
      </c>
      <c r="K133" s="50">
        <v>5</v>
      </c>
      <c r="L133" s="51" t="s">
        <v>7</v>
      </c>
      <c r="M133" s="51" t="s">
        <v>8</v>
      </c>
      <c r="N133" s="51" t="s">
        <v>126</v>
      </c>
    </row>
    <row r="134" spans="2:14" x14ac:dyDescent="0.2">
      <c r="B134" s="52" t="s">
        <v>9</v>
      </c>
      <c r="C134" s="30">
        <v>101</v>
      </c>
      <c r="D134" s="27" t="s">
        <v>22</v>
      </c>
      <c r="E134" s="28"/>
      <c r="F134" s="24">
        <v>1.9</v>
      </c>
      <c r="G134" s="31"/>
      <c r="H134" s="32"/>
      <c r="I134" s="32"/>
      <c r="J134" s="32"/>
      <c r="K134" s="32"/>
      <c r="L134" s="53" t="str">
        <f>IF(COUNT(G134:K134)=0,"", IF(COUNT(G134:K134)=2,SUM(G134:K134)*1.5, IF(COUNT(G134:K134)=3,SUM(G134:K134), IF(COUNT(G134:K134)=5,SUM(G134:K134)-MIN(G134:K134)-MAX(G134:K134), ))))</f>
        <v/>
      </c>
      <c r="M134" s="51" t="str">
        <f t="shared" ref="M134:M135" si="27">IF(ISNUMBER(L134),L134*F134,"")</f>
        <v/>
      </c>
      <c r="N134" s="54" t="str">
        <f>M134</f>
        <v/>
      </c>
    </row>
    <row r="135" spans="2:14" x14ac:dyDescent="0.2">
      <c r="B135" s="55" t="s">
        <v>10</v>
      </c>
      <c r="C135" s="25"/>
      <c r="D135" s="23" t="e">
        <f>VLOOKUP($C135,DiveList!$C$3:$D$71,2,FALSE)</f>
        <v>#N/A</v>
      </c>
      <c r="E135" s="26"/>
      <c r="F135" s="24" t="e">
        <f>VLOOKUP($C135,DiveList!$C$3:$H$71,IF($E135="S",5,IF($E135="P", 4, IF($E135="T", 3,IF($E135="F",6,5)))), FALSE)</f>
        <v>#N/A</v>
      </c>
      <c r="G135" s="31"/>
      <c r="H135" s="32"/>
      <c r="I135" s="32"/>
      <c r="J135" s="33"/>
      <c r="K135" s="33"/>
      <c r="L135" s="53" t="str">
        <f t="shared" ref="L135:L140" si="28">IF(COUNT(G135:K135)=0,"", IF(COUNT(G135:K135)=2,SUM(G135:K135)*1.5, IF(COUNT(G135:K135)=3,SUM(G135:K135), IF(COUNT(G135:K135)=5,SUM(G135:K135)-MIN(G135:K135)-MAX(G135:K135), ))))</f>
        <v/>
      </c>
      <c r="M135" s="51" t="str">
        <f t="shared" si="27"/>
        <v/>
      </c>
      <c r="N135" s="54" t="str">
        <f>IF(AND(ISNUMBER(N134), ISNUMBER(M135)),N134+M135,"")</f>
        <v/>
      </c>
    </row>
    <row r="136" spans="2:14" x14ac:dyDescent="0.2">
      <c r="B136" s="55" t="s">
        <v>11</v>
      </c>
      <c r="C136" s="25"/>
      <c r="D136" s="23" t="e">
        <f>VLOOKUP($C136,DiveList!$C$3:$D$71,2,FALSE)</f>
        <v>#N/A</v>
      </c>
      <c r="E136" s="26"/>
      <c r="F136" s="24" t="e">
        <f>VLOOKUP($C136,DiveList!$C$3:$H$71,IF($E136="S",5,IF($E136="P", 4, IF($E136="T", 3,IF($E136="F",6,5)))), FALSE)</f>
        <v>#N/A</v>
      </c>
      <c r="G136" s="31"/>
      <c r="H136" s="32"/>
      <c r="I136" s="32"/>
      <c r="J136" s="33"/>
      <c r="K136" s="33"/>
      <c r="L136" s="53" t="str">
        <f t="shared" si="28"/>
        <v/>
      </c>
      <c r="M136" s="51" t="str">
        <f>IF(ISNUMBER(L136),L136*F136,"")</f>
        <v/>
      </c>
      <c r="N136" s="54" t="str">
        <f>IF(AND(ISNUMBER(N135), ISNUMBER(M136)),N135+M136,"")</f>
        <v/>
      </c>
    </row>
    <row r="137" spans="2:14" x14ac:dyDescent="0.2">
      <c r="B137" s="80" t="s">
        <v>19</v>
      </c>
      <c r="C137" s="25"/>
      <c r="D137" s="23" t="e">
        <f>VLOOKUP($C137,DiveList!$C$3:$D$71,2,FALSE)</f>
        <v>#N/A</v>
      </c>
      <c r="E137" s="26"/>
      <c r="F137" s="24" t="e">
        <f>VLOOKUP($C137,DiveList!$C$3:$H$71,IF($E137="S",5,IF($E137="P", 4, IF($E137="T", 3,IF($E137="F",6,5)))), FALSE)</f>
        <v>#N/A</v>
      </c>
      <c r="G137" s="31"/>
      <c r="H137" s="32"/>
      <c r="I137" s="32"/>
      <c r="J137" s="33"/>
      <c r="K137" s="33"/>
      <c r="L137" s="53" t="str">
        <f t="shared" si="28"/>
        <v/>
      </c>
      <c r="M137" s="51" t="str">
        <f>IF(ISNUMBER(L137),L137*F137,"")</f>
        <v/>
      </c>
      <c r="N137" s="54" t="str">
        <f>IF(AND(ISNUMBER(N136), ISNUMBER(M137)),N136+M137,"")</f>
        <v/>
      </c>
    </row>
    <row r="138" spans="2:14" x14ac:dyDescent="0.2">
      <c r="B138" s="80" t="s">
        <v>159</v>
      </c>
      <c r="C138" s="25"/>
      <c r="D138" s="23" t="e">
        <f>VLOOKUP($C138,DiveList!$C$3:$D$71,2,FALSE)</f>
        <v>#N/A</v>
      </c>
      <c r="E138" s="26"/>
      <c r="F138" s="24" t="e">
        <f>VLOOKUP($C138,DiveList!$C$3:$H$71,IF($E138="S",5,IF($E138="P", 4, IF($E138="T", 3,IF($E138="F",6,5)))), FALSE)</f>
        <v>#N/A</v>
      </c>
      <c r="G138" s="31"/>
      <c r="H138" s="32"/>
      <c r="I138" s="32"/>
      <c r="J138" s="33"/>
      <c r="K138" s="33"/>
      <c r="L138" s="53" t="str">
        <f t="shared" si="28"/>
        <v/>
      </c>
      <c r="M138" s="51" t="str">
        <f>IF(ISNUMBER(L138),L138*F138,"")</f>
        <v/>
      </c>
      <c r="N138" s="54" t="str">
        <f t="shared" ref="N138:N139" si="29">IF(AND(ISNUMBER(N137), ISNUMBER(M138)),N137+M138,"")</f>
        <v/>
      </c>
    </row>
    <row r="139" spans="2:14" ht="13.5" thickBot="1" x14ac:dyDescent="0.25">
      <c r="B139" s="80" t="s">
        <v>159</v>
      </c>
      <c r="C139" s="25"/>
      <c r="D139" s="23" t="e">
        <f>VLOOKUP($C139,DiveList!$C$3:$D$71,2,FALSE)</f>
        <v>#N/A</v>
      </c>
      <c r="E139" s="26"/>
      <c r="F139" s="24" t="e">
        <f>VLOOKUP($C139,DiveList!$C$3:$H$71,IF($E139="S",5,IF($E139="P", 4, IF($E139="T", 3,IF($E139="F",6,5)))), FALSE)</f>
        <v>#N/A</v>
      </c>
      <c r="G139" s="31"/>
      <c r="H139" s="32"/>
      <c r="I139" s="32"/>
      <c r="J139" s="33"/>
      <c r="K139" s="33"/>
      <c r="L139" s="53" t="str">
        <f t="shared" si="28"/>
        <v/>
      </c>
      <c r="M139" s="51" t="str">
        <f>IF(ISNUMBER(L139),L139*F139,"")</f>
        <v/>
      </c>
      <c r="N139" s="54" t="str">
        <f t="shared" si="29"/>
        <v/>
      </c>
    </row>
    <row r="140" spans="2:14" ht="14.25" thickTop="1" thickBot="1" x14ac:dyDescent="0.25">
      <c r="B140" s="56" t="s">
        <v>12</v>
      </c>
      <c r="C140" s="29"/>
      <c r="D140" s="57" t="e">
        <f>VLOOKUP($C140,DiveList!$C$3:$D$71,2,FALSE)</f>
        <v>#N/A</v>
      </c>
      <c r="E140" s="34"/>
      <c r="F140" s="58" t="e">
        <f>VLOOKUP($C140,DiveList!$C$3:$H$71,IF($E140="S",5,IF($E140="P", 4, IF($E140="T", 3,IF($E140="F",6,5)))), FALSE)</f>
        <v>#N/A</v>
      </c>
      <c r="G140" s="35"/>
      <c r="H140" s="36"/>
      <c r="I140" s="36"/>
      <c r="J140" s="36"/>
      <c r="K140" s="36"/>
      <c r="L140" s="59" t="str">
        <f t="shared" si="28"/>
        <v/>
      </c>
      <c r="M140" s="59" t="str">
        <f>IF(ISNUMBER(L140),L140*F140,"")</f>
        <v/>
      </c>
      <c r="N140" s="60" t="str">
        <f>IF(AND(ISNUMBER(N139), ISNUMBER(M140)),N139+M140,"")</f>
        <v/>
      </c>
    </row>
    <row r="141" spans="2:14" ht="14.25" thickTop="1" thickBot="1" x14ac:dyDescent="0.25">
      <c r="B141" s="61"/>
      <c r="C141" s="62"/>
      <c r="D141" s="62"/>
      <c r="E141" s="62"/>
      <c r="F141" s="63"/>
      <c r="G141" s="46"/>
      <c r="H141" s="40"/>
      <c r="I141" s="40"/>
      <c r="J141" s="40"/>
      <c r="K141" s="40"/>
      <c r="L141" s="40"/>
      <c r="M141" s="64" t="s">
        <v>30</v>
      </c>
      <c r="N141" s="74" t="str">
        <f>IF(ISNUMBER(N140),N140,N139)</f>
        <v/>
      </c>
    </row>
    <row r="142" spans="2:14" ht="13.5" thickTop="1" x14ac:dyDescent="0.2">
      <c r="B142" s="1"/>
      <c r="C142" s="5"/>
      <c r="D142" s="5"/>
      <c r="E142" s="5"/>
      <c r="F142" s="6"/>
      <c r="G142" s="2"/>
    </row>
    <row r="143" spans="2:14" ht="13.5" thickBot="1" x14ac:dyDescent="0.25"/>
    <row r="144" spans="2:14" x14ac:dyDescent="0.2">
      <c r="B144" s="42" t="s">
        <v>13</v>
      </c>
      <c r="C144" s="88"/>
      <c r="D144" s="43" t="s">
        <v>16</v>
      </c>
      <c r="E144" s="9" t="s">
        <v>110</v>
      </c>
      <c r="F144" s="44"/>
      <c r="G144" s="44"/>
      <c r="H144" s="44"/>
      <c r="I144" s="44"/>
      <c r="J144" s="44"/>
      <c r="K144" s="44"/>
      <c r="L144" s="44"/>
      <c r="M144" s="65" t="s">
        <v>128</v>
      </c>
      <c r="N144" s="90"/>
    </row>
    <row r="145" spans="2:14" ht="13.5" thickBot="1" x14ac:dyDescent="0.25">
      <c r="B145" s="71" t="s">
        <v>14</v>
      </c>
      <c r="C145" s="89"/>
      <c r="D145" s="43" t="s">
        <v>17</v>
      </c>
      <c r="E145" s="9" t="s">
        <v>127</v>
      </c>
      <c r="F145" s="44"/>
      <c r="G145" s="44"/>
      <c r="H145" s="44"/>
      <c r="I145" s="44"/>
      <c r="J145" s="44"/>
      <c r="K145" s="44"/>
      <c r="L145" s="44"/>
      <c r="M145" s="72" t="s">
        <v>129</v>
      </c>
      <c r="N145" s="91"/>
    </row>
    <row r="146" spans="2:14" x14ac:dyDescent="0.2">
      <c r="B146" s="45"/>
      <c r="C146" s="46"/>
      <c r="D146" s="46"/>
      <c r="E146" s="46"/>
      <c r="F146" s="46"/>
      <c r="G146" s="46"/>
      <c r="H146" s="40"/>
      <c r="I146" s="40"/>
      <c r="J146" s="40"/>
      <c r="K146" s="40"/>
      <c r="L146" s="40"/>
      <c r="M146" s="40"/>
      <c r="N146" s="40"/>
    </row>
    <row r="147" spans="2:14" x14ac:dyDescent="0.2">
      <c r="B147" s="47"/>
      <c r="C147" s="48" t="s">
        <v>3</v>
      </c>
      <c r="D147" s="49" t="s">
        <v>4</v>
      </c>
      <c r="E147" s="49" t="s">
        <v>5</v>
      </c>
      <c r="F147" s="49" t="s">
        <v>6</v>
      </c>
      <c r="G147" s="49">
        <v>1</v>
      </c>
      <c r="H147" s="50">
        <v>2</v>
      </c>
      <c r="I147" s="50">
        <v>3</v>
      </c>
      <c r="J147" s="50">
        <v>4</v>
      </c>
      <c r="K147" s="50">
        <v>5</v>
      </c>
      <c r="L147" s="51" t="s">
        <v>7</v>
      </c>
      <c r="M147" s="51" t="s">
        <v>8</v>
      </c>
      <c r="N147" s="51" t="s">
        <v>126</v>
      </c>
    </row>
    <row r="148" spans="2:14" x14ac:dyDescent="0.2">
      <c r="B148" s="52" t="s">
        <v>9</v>
      </c>
      <c r="C148" s="30">
        <v>101</v>
      </c>
      <c r="D148" s="27" t="s">
        <v>22</v>
      </c>
      <c r="E148" s="28"/>
      <c r="F148" s="24">
        <v>1.9</v>
      </c>
      <c r="G148" s="31"/>
      <c r="H148" s="32"/>
      <c r="I148" s="32"/>
      <c r="J148" s="32"/>
      <c r="K148" s="32"/>
      <c r="L148" s="53" t="str">
        <f>IF(COUNT(G148:K148)=0,"", IF(COUNT(G148:K148)=2,SUM(G148:K148)*1.5, IF(COUNT(G148:K148)=3,SUM(G148:K148), IF(COUNT(G148:K148)=5,SUM(G148:K148)-MIN(G148:K148)-MAX(G148:K148), ))))</f>
        <v/>
      </c>
      <c r="M148" s="51" t="str">
        <f t="shared" ref="M148:M149" si="30">IF(ISNUMBER(L148),L148*F148,"")</f>
        <v/>
      </c>
      <c r="N148" s="54" t="str">
        <f>M148</f>
        <v/>
      </c>
    </row>
    <row r="149" spans="2:14" x14ac:dyDescent="0.2">
      <c r="B149" s="55" t="s">
        <v>10</v>
      </c>
      <c r="C149" s="25"/>
      <c r="D149" s="23" t="e">
        <f>VLOOKUP($C149,DiveList!$C$3:$D$71,2,FALSE)</f>
        <v>#N/A</v>
      </c>
      <c r="E149" s="26"/>
      <c r="F149" s="24" t="e">
        <f>VLOOKUP($C149,DiveList!$C$3:$H$71,IF($E149="S",5,IF($E149="P", 4, IF($E149="T", 3,IF($E149="F",6,5)))), FALSE)</f>
        <v>#N/A</v>
      </c>
      <c r="G149" s="31"/>
      <c r="H149" s="32"/>
      <c r="I149" s="32"/>
      <c r="J149" s="33"/>
      <c r="K149" s="33"/>
      <c r="L149" s="53" t="str">
        <f t="shared" ref="L149:L154" si="31">IF(COUNT(G149:K149)=0,"", IF(COUNT(G149:K149)=2,SUM(G149:K149)*1.5, IF(COUNT(G149:K149)=3,SUM(G149:K149), IF(COUNT(G149:K149)=5,SUM(G149:K149)-MIN(G149:K149)-MAX(G149:K149), ))))</f>
        <v/>
      </c>
      <c r="M149" s="51" t="str">
        <f t="shared" si="30"/>
        <v/>
      </c>
      <c r="N149" s="54" t="str">
        <f>IF(AND(ISNUMBER(N148), ISNUMBER(M149)),N148+M149,"")</f>
        <v/>
      </c>
    </row>
    <row r="150" spans="2:14" x14ac:dyDescent="0.2">
      <c r="B150" s="55" t="s">
        <v>11</v>
      </c>
      <c r="C150" s="25"/>
      <c r="D150" s="23" t="e">
        <f>VLOOKUP($C150,DiveList!$C$3:$D$71,2,FALSE)</f>
        <v>#N/A</v>
      </c>
      <c r="E150" s="26"/>
      <c r="F150" s="24" t="e">
        <f>VLOOKUP($C150,DiveList!$C$3:$H$71,IF($E150="S",5,IF($E150="P", 4, IF($E150="T", 3,IF($E150="F",6,5)))), FALSE)</f>
        <v>#N/A</v>
      </c>
      <c r="G150" s="31"/>
      <c r="H150" s="32"/>
      <c r="I150" s="32"/>
      <c r="J150" s="33"/>
      <c r="K150" s="33"/>
      <c r="L150" s="53" t="str">
        <f t="shared" si="31"/>
        <v/>
      </c>
      <c r="M150" s="51" t="str">
        <f>IF(ISNUMBER(L150),L150*F150,"")</f>
        <v/>
      </c>
      <c r="N150" s="54" t="str">
        <f>IF(AND(ISNUMBER(N149), ISNUMBER(M150)),N149+M150,"")</f>
        <v/>
      </c>
    </row>
    <row r="151" spans="2:14" x14ac:dyDescent="0.2">
      <c r="B151" s="80" t="s">
        <v>19</v>
      </c>
      <c r="C151" s="25"/>
      <c r="D151" s="23" t="e">
        <f>VLOOKUP($C151,DiveList!$C$3:$D$71,2,FALSE)</f>
        <v>#N/A</v>
      </c>
      <c r="E151" s="26"/>
      <c r="F151" s="24" t="e">
        <f>VLOOKUP($C151,DiveList!$C$3:$H$71,IF($E151="S",5,IF($E151="P", 4, IF($E151="T", 3,IF($E151="F",6,5)))), FALSE)</f>
        <v>#N/A</v>
      </c>
      <c r="G151" s="31"/>
      <c r="H151" s="32"/>
      <c r="I151" s="32"/>
      <c r="J151" s="33"/>
      <c r="K151" s="33"/>
      <c r="L151" s="53" t="str">
        <f t="shared" si="31"/>
        <v/>
      </c>
      <c r="M151" s="51" t="str">
        <f>IF(ISNUMBER(L151),L151*F151,"")</f>
        <v/>
      </c>
      <c r="N151" s="54" t="str">
        <f>IF(AND(ISNUMBER(N150), ISNUMBER(M151)),N150+M151,"")</f>
        <v/>
      </c>
    </row>
    <row r="152" spans="2:14" x14ac:dyDescent="0.2">
      <c r="B152" s="80" t="s">
        <v>159</v>
      </c>
      <c r="C152" s="25"/>
      <c r="D152" s="23" t="e">
        <f>VLOOKUP($C152,DiveList!$C$3:$D$71,2,FALSE)</f>
        <v>#N/A</v>
      </c>
      <c r="E152" s="26"/>
      <c r="F152" s="24" t="e">
        <f>VLOOKUP($C152,DiveList!$C$3:$H$71,IF($E152="S",5,IF($E152="P", 4, IF($E152="T", 3,IF($E152="F",6,5)))), FALSE)</f>
        <v>#N/A</v>
      </c>
      <c r="G152" s="31"/>
      <c r="H152" s="32"/>
      <c r="I152" s="32"/>
      <c r="J152" s="33"/>
      <c r="K152" s="33"/>
      <c r="L152" s="53" t="str">
        <f t="shared" si="31"/>
        <v/>
      </c>
      <c r="M152" s="51" t="str">
        <f>IF(ISNUMBER(L152),L152*F152,"")</f>
        <v/>
      </c>
      <c r="N152" s="54" t="str">
        <f t="shared" ref="N152:N153" si="32">IF(AND(ISNUMBER(N151), ISNUMBER(M152)),N151+M152,"")</f>
        <v/>
      </c>
    </row>
    <row r="153" spans="2:14" ht="13.5" thickBot="1" x14ac:dyDescent="0.25">
      <c r="B153" s="80" t="s">
        <v>159</v>
      </c>
      <c r="C153" s="25"/>
      <c r="D153" s="23" t="e">
        <f>VLOOKUP($C153,DiveList!$C$3:$D$71,2,FALSE)</f>
        <v>#N/A</v>
      </c>
      <c r="E153" s="26"/>
      <c r="F153" s="24" t="e">
        <f>VLOOKUP($C153,DiveList!$C$3:$H$71,IF($E153="S",5,IF($E153="P", 4, IF($E153="T", 3,IF($E153="F",6,5)))), FALSE)</f>
        <v>#N/A</v>
      </c>
      <c r="G153" s="31"/>
      <c r="H153" s="32"/>
      <c r="I153" s="32"/>
      <c r="J153" s="33"/>
      <c r="K153" s="33"/>
      <c r="L153" s="53" t="str">
        <f t="shared" si="31"/>
        <v/>
      </c>
      <c r="M153" s="51" t="str">
        <f>IF(ISNUMBER(L153),L153*F153,"")</f>
        <v/>
      </c>
      <c r="N153" s="54" t="str">
        <f t="shared" si="32"/>
        <v/>
      </c>
    </row>
    <row r="154" spans="2:14" ht="14.25" thickTop="1" thickBot="1" x14ac:dyDescent="0.25">
      <c r="B154" s="56" t="s">
        <v>12</v>
      </c>
      <c r="C154" s="29"/>
      <c r="D154" s="57" t="e">
        <f>VLOOKUP($C154,DiveList!$C$3:$D$71,2,FALSE)</f>
        <v>#N/A</v>
      </c>
      <c r="E154" s="34"/>
      <c r="F154" s="58" t="e">
        <f>VLOOKUP($C154,DiveList!$C$3:$H$71,IF($E154="S",5,IF($E154="P", 4, IF($E154="T", 3,IF($E154="F",6,5)))), FALSE)</f>
        <v>#N/A</v>
      </c>
      <c r="G154" s="35"/>
      <c r="H154" s="36"/>
      <c r="I154" s="36"/>
      <c r="J154" s="36"/>
      <c r="K154" s="36"/>
      <c r="L154" s="59" t="str">
        <f t="shared" si="31"/>
        <v/>
      </c>
      <c r="M154" s="59" t="str">
        <f>IF(ISNUMBER(L154),L154*F154,"")</f>
        <v/>
      </c>
      <c r="N154" s="60" t="str">
        <f>IF(AND(ISNUMBER(N153), ISNUMBER(M154)),N153+M154,"")</f>
        <v/>
      </c>
    </row>
    <row r="155" spans="2:14" ht="14.25" thickTop="1" thickBot="1" x14ac:dyDescent="0.25">
      <c r="B155" s="61"/>
      <c r="C155" s="62"/>
      <c r="D155" s="62"/>
      <c r="E155" s="62"/>
      <c r="F155" s="63"/>
      <c r="G155" s="46"/>
      <c r="H155" s="40"/>
      <c r="I155" s="40"/>
      <c r="J155" s="40"/>
      <c r="K155" s="40"/>
      <c r="L155" s="40"/>
      <c r="M155" s="64" t="s">
        <v>30</v>
      </c>
      <c r="N155" s="74" t="str">
        <f>IF(ISNUMBER(N154),N154,N153)</f>
        <v/>
      </c>
    </row>
    <row r="156" spans="2:14" ht="13.5" thickTop="1" x14ac:dyDescent="0.2">
      <c r="B156" s="1"/>
      <c r="C156" s="5"/>
      <c r="D156" s="5"/>
      <c r="E156" s="5"/>
      <c r="F156" s="6"/>
      <c r="G156" s="2"/>
    </row>
  </sheetData>
  <sheetProtection sheet="1" objects="1" scenarios="1"/>
  <mergeCells count="23">
    <mergeCell ref="C32:C33"/>
    <mergeCell ref="N32:N33"/>
    <mergeCell ref="M2:N2"/>
    <mergeCell ref="C4:C5"/>
    <mergeCell ref="N4:N5"/>
    <mergeCell ref="C18:C19"/>
    <mergeCell ref="N18:N19"/>
    <mergeCell ref="C46:C47"/>
    <mergeCell ref="N46:N47"/>
    <mergeCell ref="C60:C61"/>
    <mergeCell ref="N60:N61"/>
    <mergeCell ref="C74:C75"/>
    <mergeCell ref="N74:N75"/>
    <mergeCell ref="C130:C131"/>
    <mergeCell ref="N130:N131"/>
    <mergeCell ref="C144:C145"/>
    <mergeCell ref="N144:N145"/>
    <mergeCell ref="C88:C89"/>
    <mergeCell ref="N88:N89"/>
    <mergeCell ref="C102:C103"/>
    <mergeCell ref="N102:N103"/>
    <mergeCell ref="C116:C117"/>
    <mergeCell ref="N116:N117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021B264-4761-45E1-B4EF-A1CB8B48EFB6}">
          <x14:formula1>
            <xm:f>DiveList!$C:$C</xm:f>
          </x14:formula1>
          <xm:sqref>C14 C28 C42 C56 C70 C84 C98 C112 C126 C140 C154</xm:sqref>
        </x14:dataValidation>
        <x14:dataValidation type="list" allowBlank="1" showInputMessage="1" showErrorMessage="1" xr:uid="{7BE2BB79-37BD-4C65-A5EF-665B7DC58EF5}">
          <x14:formula1>
            <xm:f>DiveList!$C$3:$C$51</xm:f>
          </x14:formula1>
          <xm:sqref>C9:C13 C23:C27 C37:C41 C51:C55 C65:C69 C79:C83 C93:C97 C107:C111 C121:C125 C135:C139 C149:C153</xm:sqref>
        </x14:dataValidation>
        <x14:dataValidation type="list" allowBlank="1" showInputMessage="1" showErrorMessage="1" xr:uid="{0D611CF7-5FED-4DAE-AE12-83CE1E1CB604}">
          <x14:formula1>
            <xm:f>DiveList!$E$2:$H$2</xm:f>
          </x14:formula1>
          <xm:sqref>E8:E14 E22:E28 E36:E42 E50:E56 E64:E70 E78:E84 E92:E98 E106:E112 E120:E126 E134:E140 E148:E154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AAC2-3D40-4D9C-BC18-4004D874DB82}">
  <sheetPr>
    <tabColor theme="4" tint="0.39997558519241921"/>
    <pageSetUpPr fitToPage="1"/>
  </sheetPr>
  <dimension ref="B1:P156"/>
  <sheetViews>
    <sheetView workbookViewId="0">
      <pane ySplit="2" topLeftCell="A3" activePane="bottomLeft" state="frozen"/>
      <selection pane="bottomLeft" activeCell="C3" sqref="C3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166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4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x14ac:dyDescent="0.2">
      <c r="B11" s="80" t="s">
        <v>19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x14ac:dyDescent="0.2">
      <c r="B12" s="80" t="s">
        <v>159</v>
      </c>
      <c r="C12" s="25"/>
      <c r="D12" s="23" t="e">
        <f>VLOOKUP($C12,DiveList!$C$3:$D$71,2,FALSE)</f>
        <v>#N/A</v>
      </c>
      <c r="E12" s="26"/>
      <c r="F12" s="24" t="e">
        <f>VLOOKUP($C12,DiveList!$C$3:$H$71,IF($E12="S",5,IF($E12="P", 4, IF($E12="T", 3,IF($E12="F",6,5)))), FALSE)</f>
        <v>#N/A</v>
      </c>
      <c r="G12" s="31"/>
      <c r="H12" s="32"/>
      <c r="I12" s="32"/>
      <c r="J12" s="33"/>
      <c r="K12" s="33"/>
      <c r="L12" s="53" t="str">
        <f t="shared" si="1"/>
        <v/>
      </c>
      <c r="M12" s="51" t="str">
        <f>IF(ISNUMBER(L12),L12*F12,"")</f>
        <v/>
      </c>
      <c r="N12" s="54" t="str">
        <f t="shared" ref="N12:N13" si="2">IF(AND(ISNUMBER(N11), ISNUMBER(M12)),N11+M12,"")</f>
        <v/>
      </c>
    </row>
    <row r="13" spans="2:16" ht="14.25" customHeight="1" thickBot="1" x14ac:dyDescent="0.25">
      <c r="B13" s="80" t="s">
        <v>159</v>
      </c>
      <c r="C13" s="25"/>
      <c r="D13" s="23" t="e">
        <f>VLOOKUP($C13,DiveList!$C$3:$D$71,2,FALSE)</f>
        <v>#N/A</v>
      </c>
      <c r="E13" s="26"/>
      <c r="F13" s="24" t="e">
        <f>VLOOKUP($C13,DiveList!$C$3:$H$71,IF($E13="S",5,IF($E13="P", 4, IF($E13="T", 3,IF($E13="F",6,5)))), FALSE)</f>
        <v>#N/A</v>
      </c>
      <c r="G13" s="31"/>
      <c r="H13" s="32"/>
      <c r="I13" s="32"/>
      <c r="J13" s="33"/>
      <c r="K13" s="33"/>
      <c r="L13" s="53" t="str">
        <f t="shared" si="1"/>
        <v/>
      </c>
      <c r="M13" s="51" t="str">
        <f>IF(ISNUMBER(L13),L13*F13,"")</f>
        <v/>
      </c>
      <c r="N13" s="54" t="str">
        <f t="shared" si="2"/>
        <v/>
      </c>
    </row>
    <row r="14" spans="2:16" ht="14.25" customHeight="1" thickTop="1" thickBot="1" x14ac:dyDescent="0.25">
      <c r="B14" s="56" t="s">
        <v>12</v>
      </c>
      <c r="C14" s="29"/>
      <c r="D14" s="57" t="e">
        <f>VLOOKUP($C14,DiveList!$C$3:$D$71,2,FALSE)</f>
        <v>#N/A</v>
      </c>
      <c r="E14" s="34"/>
      <c r="F14" s="58" t="e">
        <f>VLOOKUP($C14,DiveList!$C$3:$H$71,IF($E14="S",5,IF($E14="P", 4, IF($E14="T", 3,IF($E14="F",6,5)))), FALSE)</f>
        <v>#N/A</v>
      </c>
      <c r="G14" s="35"/>
      <c r="H14" s="36"/>
      <c r="I14" s="36"/>
      <c r="J14" s="36"/>
      <c r="K14" s="36"/>
      <c r="L14" s="59" t="str">
        <f t="shared" si="1"/>
        <v/>
      </c>
      <c r="M14" s="59" t="str">
        <f>IF(ISNUMBER(L14),L14*F14,"")</f>
        <v/>
      </c>
      <c r="N14" s="60" t="str">
        <f>IF(AND(ISNUMBER(N13), ISNUMBER(M14)),N13+M14,"")</f>
        <v/>
      </c>
    </row>
    <row r="15" spans="2:16" ht="20.25" customHeight="1" thickTop="1" thickBot="1" x14ac:dyDescent="0.25">
      <c r="B15" s="61"/>
      <c r="C15" s="62"/>
      <c r="D15" s="62"/>
      <c r="E15" s="62"/>
      <c r="F15" s="63"/>
      <c r="G15" s="46"/>
      <c r="H15" s="40"/>
      <c r="I15" s="40"/>
      <c r="J15" s="40"/>
      <c r="K15" s="40"/>
      <c r="L15" s="40"/>
      <c r="M15" s="64" t="s">
        <v>30</v>
      </c>
      <c r="N15" s="74" t="str">
        <f>IF(ISNUMBER(N14),N14,N13)</f>
        <v/>
      </c>
    </row>
    <row r="16" spans="2:16" ht="16.5" customHeight="1" thickTop="1" x14ac:dyDescent="0.2">
      <c r="B16" s="1"/>
      <c r="C16" s="5"/>
      <c r="D16" s="5"/>
      <c r="E16" s="5"/>
      <c r="F16" s="6"/>
      <c r="G16" s="2"/>
    </row>
    <row r="17" spans="2:14" ht="13.5" thickBot="1" x14ac:dyDescent="0.25"/>
    <row r="18" spans="2:14" x14ac:dyDescent="0.2">
      <c r="B18" s="42" t="s">
        <v>13</v>
      </c>
      <c r="C18" s="88"/>
      <c r="D18" s="43" t="s">
        <v>16</v>
      </c>
      <c r="E18" s="9" t="s">
        <v>110</v>
      </c>
      <c r="F18" s="44"/>
      <c r="G18" s="44"/>
      <c r="H18" s="44"/>
      <c r="I18" s="44"/>
      <c r="J18" s="44"/>
      <c r="K18" s="44"/>
      <c r="L18" s="44"/>
      <c r="M18" s="65" t="s">
        <v>128</v>
      </c>
      <c r="N18" s="90"/>
    </row>
    <row r="19" spans="2:14" ht="13.5" thickBot="1" x14ac:dyDescent="0.25">
      <c r="B19" s="71" t="s">
        <v>14</v>
      </c>
      <c r="C19" s="89"/>
      <c r="D19" s="43" t="s">
        <v>17</v>
      </c>
      <c r="E19" s="9" t="s">
        <v>127</v>
      </c>
      <c r="F19" s="44"/>
      <c r="G19" s="44"/>
      <c r="H19" s="44"/>
      <c r="I19" s="44"/>
      <c r="J19" s="44"/>
      <c r="K19" s="44"/>
      <c r="L19" s="44"/>
      <c r="M19" s="72" t="s">
        <v>129</v>
      </c>
      <c r="N19" s="91"/>
    </row>
    <row r="20" spans="2:14" x14ac:dyDescent="0.2">
      <c r="B20" s="45"/>
      <c r="C20" s="46"/>
      <c r="D20" s="46"/>
      <c r="E20" s="46"/>
      <c r="F20" s="46"/>
      <c r="G20" s="46"/>
      <c r="H20" s="40"/>
      <c r="I20" s="40"/>
      <c r="J20" s="40"/>
      <c r="K20" s="40"/>
      <c r="L20" s="40"/>
      <c r="M20" s="40"/>
      <c r="N20" s="40"/>
    </row>
    <row r="21" spans="2:14" x14ac:dyDescent="0.2">
      <c r="B21" s="47"/>
      <c r="C21" s="48" t="s">
        <v>3</v>
      </c>
      <c r="D21" s="49" t="s">
        <v>4</v>
      </c>
      <c r="E21" s="49" t="s">
        <v>5</v>
      </c>
      <c r="F21" s="49" t="s">
        <v>6</v>
      </c>
      <c r="G21" s="49">
        <v>1</v>
      </c>
      <c r="H21" s="50">
        <v>2</v>
      </c>
      <c r="I21" s="50">
        <v>3</v>
      </c>
      <c r="J21" s="50">
        <v>4</v>
      </c>
      <c r="K21" s="50">
        <v>5</v>
      </c>
      <c r="L21" s="51" t="s">
        <v>7</v>
      </c>
      <c r="M21" s="51" t="s">
        <v>8</v>
      </c>
      <c r="N21" s="51" t="s">
        <v>126</v>
      </c>
    </row>
    <row r="22" spans="2:14" x14ac:dyDescent="0.2">
      <c r="B22" s="52" t="s">
        <v>9</v>
      </c>
      <c r="C22" s="30">
        <v>101</v>
      </c>
      <c r="D22" s="27" t="s">
        <v>22</v>
      </c>
      <c r="E22" s="28"/>
      <c r="F22" s="24">
        <v>1.9</v>
      </c>
      <c r="G22" s="31"/>
      <c r="H22" s="32"/>
      <c r="I22" s="32"/>
      <c r="J22" s="32"/>
      <c r="K22" s="32"/>
      <c r="L22" s="53" t="str">
        <f>IF(COUNT(G22:K22)=0,"", IF(COUNT(G22:K22)=2,SUM(G22:K22)*1.5, IF(COUNT(G22:K22)=3,SUM(G22:K22), IF(COUNT(G22:K22)=5,SUM(G22:K22)-MIN(G22:K22)-MAX(G22:K22), ))))</f>
        <v/>
      </c>
      <c r="M22" s="51" t="str">
        <f t="shared" ref="M22:M23" si="3">IF(ISNUMBER(L22),L22*F22,"")</f>
        <v/>
      </c>
      <c r="N22" s="54" t="str">
        <f>M22</f>
        <v/>
      </c>
    </row>
    <row r="23" spans="2:14" x14ac:dyDescent="0.2">
      <c r="B23" s="55" t="s">
        <v>10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1"/>
      <c r="H23" s="32"/>
      <c r="I23" s="32"/>
      <c r="J23" s="33"/>
      <c r="K23" s="33"/>
      <c r="L23" s="53" t="str">
        <f t="shared" ref="L23:L28" si="4">IF(COUNT(G23:K23)=0,"", IF(COUNT(G23:K23)=2,SUM(G23:K23)*1.5, IF(COUNT(G23:K23)=3,SUM(G23:K23), IF(COUNT(G23:K23)=5,SUM(G23:K23)-MIN(G23:K23)-MAX(G23:K23), ))))</f>
        <v/>
      </c>
      <c r="M23" s="51" t="str">
        <f t="shared" si="3"/>
        <v/>
      </c>
      <c r="N23" s="54" t="str">
        <f>IF(AND(ISNUMBER(N22), ISNUMBER(M23)),N22+M23,"")</f>
        <v/>
      </c>
    </row>
    <row r="24" spans="2:14" x14ac:dyDescent="0.2">
      <c r="B24" s="55" t="s">
        <v>11</v>
      </c>
      <c r="C24" s="25"/>
      <c r="D24" s="23" t="e">
        <f>VLOOKUP($C24,DiveList!$C$3:$D$71,2,FALSE)</f>
        <v>#N/A</v>
      </c>
      <c r="E24" s="26"/>
      <c r="F24" s="24" t="e">
        <f>VLOOKUP($C24,DiveList!$C$3:$H$71,IF($E24="S",5,IF($E24="P", 4, IF($E24="T", 3,IF($E24="F",6,5)))), FALSE)</f>
        <v>#N/A</v>
      </c>
      <c r="G24" s="31"/>
      <c r="H24" s="32"/>
      <c r="I24" s="32"/>
      <c r="J24" s="33"/>
      <c r="K24" s="33"/>
      <c r="L24" s="53" t="str">
        <f t="shared" si="4"/>
        <v/>
      </c>
      <c r="M24" s="51" t="str">
        <f>IF(ISNUMBER(L24),L24*F24,"")</f>
        <v/>
      </c>
      <c r="N24" s="54" t="str">
        <f>IF(AND(ISNUMBER(N23), ISNUMBER(M24)),N23+M24,"")</f>
        <v/>
      </c>
    </row>
    <row r="25" spans="2:14" x14ac:dyDescent="0.2">
      <c r="B25" s="80" t="s">
        <v>19</v>
      </c>
      <c r="C25" s="25"/>
      <c r="D25" s="23" t="e">
        <f>VLOOKUP($C25,DiveList!$C$3:$D$71,2,FALSE)</f>
        <v>#N/A</v>
      </c>
      <c r="E25" s="26"/>
      <c r="F25" s="24" t="e">
        <f>VLOOKUP($C25,DiveList!$C$3:$H$71,IF($E25="S",5,IF($E25="P", 4, IF($E25="T", 3,IF($E25="F",6,5)))), FALSE)</f>
        <v>#N/A</v>
      </c>
      <c r="G25" s="31"/>
      <c r="H25" s="32"/>
      <c r="I25" s="32"/>
      <c r="J25" s="33"/>
      <c r="K25" s="33"/>
      <c r="L25" s="53" t="str">
        <f t="shared" si="4"/>
        <v/>
      </c>
      <c r="M25" s="51" t="str">
        <f>IF(ISNUMBER(L25),L25*F25,"")</f>
        <v/>
      </c>
      <c r="N25" s="54" t="str">
        <f>IF(AND(ISNUMBER(N24), ISNUMBER(M25)),N24+M25,"")</f>
        <v/>
      </c>
    </row>
    <row r="26" spans="2:14" x14ac:dyDescent="0.2">
      <c r="B26" s="80" t="s">
        <v>159</v>
      </c>
      <c r="C26" s="25"/>
      <c r="D26" s="23" t="e">
        <f>VLOOKUP($C26,DiveList!$C$3:$D$71,2,FALSE)</f>
        <v>#N/A</v>
      </c>
      <c r="E26" s="26"/>
      <c r="F26" s="24" t="e">
        <f>VLOOKUP($C26,DiveList!$C$3:$H$71,IF($E26="S",5,IF($E26="P", 4, IF($E26="T", 3,IF($E26="F",6,5)))), FALSE)</f>
        <v>#N/A</v>
      </c>
      <c r="G26" s="31"/>
      <c r="H26" s="32"/>
      <c r="I26" s="32"/>
      <c r="J26" s="33"/>
      <c r="K26" s="33"/>
      <c r="L26" s="53" t="str">
        <f t="shared" si="4"/>
        <v/>
      </c>
      <c r="M26" s="51" t="str">
        <f>IF(ISNUMBER(L26),L26*F26,"")</f>
        <v/>
      </c>
      <c r="N26" s="54" t="str">
        <f t="shared" ref="N26:N27" si="5">IF(AND(ISNUMBER(N25), ISNUMBER(M26)),N25+M26,"")</f>
        <v/>
      </c>
    </row>
    <row r="27" spans="2:14" ht="13.5" thickBot="1" x14ac:dyDescent="0.25">
      <c r="B27" s="80" t="s">
        <v>159</v>
      </c>
      <c r="C27" s="25"/>
      <c r="D27" s="23" t="e">
        <f>VLOOKUP($C27,DiveList!$C$3:$D$71,2,FALSE)</f>
        <v>#N/A</v>
      </c>
      <c r="E27" s="26"/>
      <c r="F27" s="24" t="e">
        <f>VLOOKUP($C27,DiveList!$C$3:$H$71,IF($E27="S",5,IF($E27="P", 4, IF($E27="T", 3,IF($E27="F",6,5)))), FALSE)</f>
        <v>#N/A</v>
      </c>
      <c r="G27" s="31"/>
      <c r="H27" s="32"/>
      <c r="I27" s="32"/>
      <c r="J27" s="33"/>
      <c r="K27" s="33"/>
      <c r="L27" s="53" t="str">
        <f t="shared" si="4"/>
        <v/>
      </c>
      <c r="M27" s="51" t="str">
        <f>IF(ISNUMBER(L27),L27*F27,"")</f>
        <v/>
      </c>
      <c r="N27" s="54" t="str">
        <f t="shared" si="5"/>
        <v/>
      </c>
    </row>
    <row r="28" spans="2:14" ht="14.25" thickTop="1" thickBot="1" x14ac:dyDescent="0.25">
      <c r="B28" s="56" t="s">
        <v>12</v>
      </c>
      <c r="C28" s="29"/>
      <c r="D28" s="57" t="e">
        <f>VLOOKUP($C28,DiveList!$C$3:$D$71,2,FALSE)</f>
        <v>#N/A</v>
      </c>
      <c r="E28" s="34"/>
      <c r="F28" s="58" t="e">
        <f>VLOOKUP($C28,DiveList!$C$3:$H$71,IF($E28="S",5,IF($E28="P", 4, IF($E28="T", 3,IF($E28="F",6,5)))), FALSE)</f>
        <v>#N/A</v>
      </c>
      <c r="G28" s="35"/>
      <c r="H28" s="36"/>
      <c r="I28" s="36"/>
      <c r="J28" s="36"/>
      <c r="K28" s="36"/>
      <c r="L28" s="59" t="str">
        <f t="shared" si="4"/>
        <v/>
      </c>
      <c r="M28" s="59" t="str">
        <f>IF(ISNUMBER(L28),L28*F28,"")</f>
        <v/>
      </c>
      <c r="N28" s="60" t="str">
        <f>IF(AND(ISNUMBER(N27), ISNUMBER(M28)),N27+M28,"")</f>
        <v/>
      </c>
    </row>
    <row r="29" spans="2:14" ht="14.25" thickTop="1" thickBot="1" x14ac:dyDescent="0.25">
      <c r="B29" s="61"/>
      <c r="C29" s="62"/>
      <c r="D29" s="62"/>
      <c r="E29" s="62"/>
      <c r="F29" s="63"/>
      <c r="G29" s="46"/>
      <c r="H29" s="40"/>
      <c r="I29" s="40"/>
      <c r="J29" s="40"/>
      <c r="K29" s="40"/>
      <c r="L29" s="40"/>
      <c r="M29" s="64" t="s">
        <v>30</v>
      </c>
      <c r="N29" s="74" t="str">
        <f>IF(ISNUMBER(N28),N28,N27)</f>
        <v/>
      </c>
    </row>
    <row r="30" spans="2:14" ht="13.5" thickTop="1" x14ac:dyDescent="0.2">
      <c r="B30" s="1"/>
      <c r="C30" s="5"/>
      <c r="D30" s="5"/>
      <c r="E30" s="5"/>
      <c r="F30" s="6"/>
      <c r="G30" s="2"/>
    </row>
    <row r="31" spans="2:14" ht="13.5" thickBot="1" x14ac:dyDescent="0.25"/>
    <row r="32" spans="2:14" x14ac:dyDescent="0.2">
      <c r="B32" s="42" t="s">
        <v>13</v>
      </c>
      <c r="C32" s="88"/>
      <c r="D32" s="43" t="s">
        <v>16</v>
      </c>
      <c r="E32" s="9" t="s">
        <v>110</v>
      </c>
      <c r="F32" s="44"/>
      <c r="G32" s="44"/>
      <c r="H32" s="44"/>
      <c r="I32" s="44"/>
      <c r="J32" s="44"/>
      <c r="K32" s="44"/>
      <c r="L32" s="44"/>
      <c r="M32" s="65" t="s">
        <v>128</v>
      </c>
      <c r="N32" s="90"/>
    </row>
    <row r="33" spans="2:14" ht="13.5" thickBot="1" x14ac:dyDescent="0.25">
      <c r="B33" s="71" t="s">
        <v>14</v>
      </c>
      <c r="C33" s="89"/>
      <c r="D33" s="43" t="s">
        <v>17</v>
      </c>
      <c r="E33" s="9" t="s">
        <v>127</v>
      </c>
      <c r="F33" s="44"/>
      <c r="G33" s="44"/>
      <c r="H33" s="44"/>
      <c r="I33" s="44"/>
      <c r="J33" s="44"/>
      <c r="K33" s="44"/>
      <c r="L33" s="44"/>
      <c r="M33" s="72" t="s">
        <v>129</v>
      </c>
      <c r="N33" s="91"/>
    </row>
    <row r="34" spans="2:14" x14ac:dyDescent="0.2">
      <c r="B34" s="45"/>
      <c r="C34" s="46"/>
      <c r="D34" s="46"/>
      <c r="E34" s="46"/>
      <c r="F34" s="46"/>
      <c r="G34" s="46"/>
      <c r="H34" s="40"/>
      <c r="I34" s="40"/>
      <c r="J34" s="40"/>
      <c r="K34" s="40"/>
      <c r="L34" s="40"/>
      <c r="M34" s="40"/>
      <c r="N34" s="40"/>
    </row>
    <row r="35" spans="2:14" x14ac:dyDescent="0.2">
      <c r="B35" s="47"/>
      <c r="C35" s="48" t="s">
        <v>3</v>
      </c>
      <c r="D35" s="49" t="s">
        <v>4</v>
      </c>
      <c r="E35" s="49" t="s">
        <v>5</v>
      </c>
      <c r="F35" s="49" t="s">
        <v>6</v>
      </c>
      <c r="G35" s="49">
        <v>1</v>
      </c>
      <c r="H35" s="50">
        <v>2</v>
      </c>
      <c r="I35" s="50">
        <v>3</v>
      </c>
      <c r="J35" s="50">
        <v>4</v>
      </c>
      <c r="K35" s="50">
        <v>5</v>
      </c>
      <c r="L35" s="51" t="s">
        <v>7</v>
      </c>
      <c r="M35" s="51" t="s">
        <v>8</v>
      </c>
      <c r="N35" s="51" t="s">
        <v>126</v>
      </c>
    </row>
    <row r="36" spans="2:14" x14ac:dyDescent="0.2">
      <c r="B36" s="52" t="s">
        <v>9</v>
      </c>
      <c r="C36" s="30">
        <v>101</v>
      </c>
      <c r="D36" s="27" t="s">
        <v>22</v>
      </c>
      <c r="E36" s="28"/>
      <c r="F36" s="24">
        <v>1.9</v>
      </c>
      <c r="G36" s="31"/>
      <c r="H36" s="32"/>
      <c r="I36" s="32"/>
      <c r="J36" s="32"/>
      <c r="K36" s="32"/>
      <c r="L36" s="53" t="str">
        <f>IF(COUNT(G36:K36)=0,"", IF(COUNT(G36:K36)=2,SUM(G36:K36)*1.5, IF(COUNT(G36:K36)=3,SUM(G36:K36), IF(COUNT(G36:K36)=5,SUM(G36:K36)-MIN(G36:K36)-MAX(G36:K36), ))))</f>
        <v/>
      </c>
      <c r="M36" s="51" t="str">
        <f t="shared" ref="M36:M37" si="6">IF(ISNUMBER(L36),L36*F36,"")</f>
        <v/>
      </c>
      <c r="N36" s="54" t="str">
        <f>M36</f>
        <v/>
      </c>
    </row>
    <row r="37" spans="2:14" x14ac:dyDescent="0.2">
      <c r="B37" s="55" t="s">
        <v>10</v>
      </c>
      <c r="C37" s="25"/>
      <c r="D37" s="23" t="e">
        <f>VLOOKUP($C37,DiveList!$C$3:$D$71,2,FALSE)</f>
        <v>#N/A</v>
      </c>
      <c r="E37" s="26"/>
      <c r="F37" s="24" t="e">
        <f>VLOOKUP($C37,DiveList!$C$3:$H$71,IF($E37="S",5,IF($E37="P", 4, IF($E37="T", 3,IF($E37="F",6,5)))), FALSE)</f>
        <v>#N/A</v>
      </c>
      <c r="G37" s="31"/>
      <c r="H37" s="32"/>
      <c r="I37" s="32"/>
      <c r="J37" s="33"/>
      <c r="K37" s="33"/>
      <c r="L37" s="53" t="str">
        <f t="shared" ref="L37:L42" si="7">IF(COUNT(G37:K37)=0,"", IF(COUNT(G37:K37)=2,SUM(G37:K37)*1.5, IF(COUNT(G37:K37)=3,SUM(G37:K37), IF(COUNT(G37:K37)=5,SUM(G37:K37)-MIN(G37:K37)-MAX(G37:K37), ))))</f>
        <v/>
      </c>
      <c r="M37" s="51" t="str">
        <f t="shared" si="6"/>
        <v/>
      </c>
      <c r="N37" s="54" t="str">
        <f>IF(AND(ISNUMBER(N36), ISNUMBER(M37)),N36+M37,"")</f>
        <v/>
      </c>
    </row>
    <row r="38" spans="2:14" x14ac:dyDescent="0.2">
      <c r="B38" s="55" t="s">
        <v>11</v>
      </c>
      <c r="C38" s="25"/>
      <c r="D38" s="23" t="e">
        <f>VLOOKUP($C38,DiveList!$C$3:$D$71,2,FALSE)</f>
        <v>#N/A</v>
      </c>
      <c r="E38" s="26"/>
      <c r="F38" s="24" t="e">
        <f>VLOOKUP($C38,DiveList!$C$3:$H$71,IF($E38="S",5,IF($E38="P", 4, IF($E38="T", 3,IF($E38="F",6,5)))), FALSE)</f>
        <v>#N/A</v>
      </c>
      <c r="G38" s="31"/>
      <c r="H38" s="32"/>
      <c r="I38" s="32"/>
      <c r="J38" s="33"/>
      <c r="K38" s="33"/>
      <c r="L38" s="53" t="str">
        <f t="shared" si="7"/>
        <v/>
      </c>
      <c r="M38" s="51" t="str">
        <f>IF(ISNUMBER(L38),L38*F38,"")</f>
        <v/>
      </c>
      <c r="N38" s="54" t="str">
        <f>IF(AND(ISNUMBER(N37), ISNUMBER(M38)),N37+M38,"")</f>
        <v/>
      </c>
    </row>
    <row r="39" spans="2:14" x14ac:dyDescent="0.2">
      <c r="B39" s="80" t="s">
        <v>19</v>
      </c>
      <c r="C39" s="25"/>
      <c r="D39" s="23" t="e">
        <f>VLOOKUP($C39,DiveList!$C$3:$D$71,2,FALSE)</f>
        <v>#N/A</v>
      </c>
      <c r="E39" s="26"/>
      <c r="F39" s="24" t="e">
        <f>VLOOKUP($C39,DiveList!$C$3:$H$71,IF($E39="S",5,IF($E39="P", 4, IF($E39="T", 3,IF($E39="F",6,5)))), FALSE)</f>
        <v>#N/A</v>
      </c>
      <c r="G39" s="31"/>
      <c r="H39" s="32"/>
      <c r="I39" s="32"/>
      <c r="J39" s="33"/>
      <c r="K39" s="33"/>
      <c r="L39" s="53" t="str">
        <f t="shared" si="7"/>
        <v/>
      </c>
      <c r="M39" s="51" t="str">
        <f>IF(ISNUMBER(L39),L39*F39,"")</f>
        <v/>
      </c>
      <c r="N39" s="54" t="str">
        <f>IF(AND(ISNUMBER(N38), ISNUMBER(M39)),N38+M39,"")</f>
        <v/>
      </c>
    </row>
    <row r="40" spans="2:14" x14ac:dyDescent="0.2">
      <c r="B40" s="80" t="s">
        <v>159</v>
      </c>
      <c r="C40" s="25"/>
      <c r="D40" s="23" t="e">
        <f>VLOOKUP($C40,DiveList!$C$3:$D$71,2,FALSE)</f>
        <v>#N/A</v>
      </c>
      <c r="E40" s="26"/>
      <c r="F40" s="24" t="e">
        <f>VLOOKUP($C40,DiveList!$C$3:$H$71,IF($E40="S",5,IF($E40="P", 4, IF($E40="T", 3,IF($E40="F",6,5)))), FALSE)</f>
        <v>#N/A</v>
      </c>
      <c r="G40" s="31"/>
      <c r="H40" s="32"/>
      <c r="I40" s="32"/>
      <c r="J40" s="33"/>
      <c r="K40" s="33"/>
      <c r="L40" s="53" t="str">
        <f t="shared" si="7"/>
        <v/>
      </c>
      <c r="M40" s="51" t="str">
        <f>IF(ISNUMBER(L40),L40*F40,"")</f>
        <v/>
      </c>
      <c r="N40" s="54" t="str">
        <f t="shared" ref="N40:N41" si="8">IF(AND(ISNUMBER(N39), ISNUMBER(M40)),N39+M40,"")</f>
        <v/>
      </c>
    </row>
    <row r="41" spans="2:14" ht="13.5" thickBot="1" x14ac:dyDescent="0.25">
      <c r="B41" s="80" t="s">
        <v>159</v>
      </c>
      <c r="C41" s="25"/>
      <c r="D41" s="23" t="e">
        <f>VLOOKUP($C41,DiveList!$C$3:$D$71,2,FALSE)</f>
        <v>#N/A</v>
      </c>
      <c r="E41" s="26"/>
      <c r="F41" s="24" t="e">
        <f>VLOOKUP($C41,DiveList!$C$3:$H$71,IF($E41="S",5,IF($E41="P", 4, IF($E41="T", 3,IF($E41="F",6,5)))), FALSE)</f>
        <v>#N/A</v>
      </c>
      <c r="G41" s="31"/>
      <c r="H41" s="32"/>
      <c r="I41" s="32"/>
      <c r="J41" s="33"/>
      <c r="K41" s="33"/>
      <c r="L41" s="53" t="str">
        <f t="shared" si="7"/>
        <v/>
      </c>
      <c r="M41" s="51" t="str">
        <f>IF(ISNUMBER(L41),L41*F41,"")</f>
        <v/>
      </c>
      <c r="N41" s="54" t="str">
        <f t="shared" si="8"/>
        <v/>
      </c>
    </row>
    <row r="42" spans="2:14" ht="14.25" thickTop="1" thickBot="1" x14ac:dyDescent="0.25">
      <c r="B42" s="56" t="s">
        <v>12</v>
      </c>
      <c r="C42" s="29"/>
      <c r="D42" s="57" t="e">
        <f>VLOOKUP($C42,DiveList!$C$3:$D$71,2,FALSE)</f>
        <v>#N/A</v>
      </c>
      <c r="E42" s="34"/>
      <c r="F42" s="58" t="e">
        <f>VLOOKUP($C42,DiveList!$C$3:$H$71,IF($E42="S",5,IF($E42="P", 4, IF($E42="T", 3,IF($E42="F",6,5)))), FALSE)</f>
        <v>#N/A</v>
      </c>
      <c r="G42" s="35"/>
      <c r="H42" s="36"/>
      <c r="I42" s="36"/>
      <c r="J42" s="36"/>
      <c r="K42" s="36"/>
      <c r="L42" s="59" t="str">
        <f t="shared" si="7"/>
        <v/>
      </c>
      <c r="M42" s="59" t="str">
        <f>IF(ISNUMBER(L42),L42*F42,"")</f>
        <v/>
      </c>
      <c r="N42" s="60" t="str">
        <f>IF(AND(ISNUMBER(N41), ISNUMBER(M42)),N41+M42,"")</f>
        <v/>
      </c>
    </row>
    <row r="43" spans="2:14" ht="14.25" thickTop="1" thickBot="1" x14ac:dyDescent="0.25">
      <c r="B43" s="61"/>
      <c r="C43" s="62"/>
      <c r="D43" s="62"/>
      <c r="E43" s="62"/>
      <c r="F43" s="63"/>
      <c r="G43" s="46"/>
      <c r="H43" s="40"/>
      <c r="I43" s="40"/>
      <c r="J43" s="40"/>
      <c r="K43" s="40"/>
      <c r="L43" s="40"/>
      <c r="M43" s="64" t="s">
        <v>30</v>
      </c>
      <c r="N43" s="74" t="str">
        <f>IF(ISNUMBER(N42),N42,N41)</f>
        <v/>
      </c>
    </row>
    <row r="44" spans="2:14" ht="13.5" thickTop="1" x14ac:dyDescent="0.2">
      <c r="B44" s="1"/>
      <c r="C44" s="5"/>
      <c r="D44" s="5"/>
      <c r="E44" s="5"/>
      <c r="F44" s="6"/>
      <c r="G44" s="2"/>
    </row>
    <row r="45" spans="2:14" ht="13.5" thickBot="1" x14ac:dyDescent="0.25"/>
    <row r="46" spans="2:14" x14ac:dyDescent="0.2">
      <c r="B46" s="42" t="s">
        <v>13</v>
      </c>
      <c r="C46" s="88"/>
      <c r="D46" s="43" t="s">
        <v>16</v>
      </c>
      <c r="E46" s="9" t="s">
        <v>110</v>
      </c>
      <c r="F46" s="44"/>
      <c r="G46" s="44"/>
      <c r="H46" s="44"/>
      <c r="I46" s="44"/>
      <c r="J46" s="44"/>
      <c r="K46" s="44"/>
      <c r="L46" s="44"/>
      <c r="M46" s="65" t="s">
        <v>128</v>
      </c>
      <c r="N46" s="90"/>
    </row>
    <row r="47" spans="2:14" ht="13.5" thickBot="1" x14ac:dyDescent="0.25">
      <c r="B47" s="71" t="s">
        <v>14</v>
      </c>
      <c r="C47" s="89"/>
      <c r="D47" s="43" t="s">
        <v>17</v>
      </c>
      <c r="E47" s="9" t="s">
        <v>127</v>
      </c>
      <c r="F47" s="44"/>
      <c r="G47" s="44"/>
      <c r="H47" s="44"/>
      <c r="I47" s="44"/>
      <c r="J47" s="44"/>
      <c r="K47" s="44"/>
      <c r="L47" s="44"/>
      <c r="M47" s="72" t="s">
        <v>129</v>
      </c>
      <c r="N47" s="91"/>
    </row>
    <row r="48" spans="2:14" x14ac:dyDescent="0.2">
      <c r="B48" s="45"/>
      <c r="C48" s="46"/>
      <c r="D48" s="46"/>
      <c r="E48" s="46"/>
      <c r="F48" s="46"/>
      <c r="G48" s="46"/>
      <c r="H48" s="40"/>
      <c r="I48" s="40"/>
      <c r="J48" s="40"/>
      <c r="K48" s="40"/>
      <c r="L48" s="40"/>
      <c r="M48" s="40"/>
      <c r="N48" s="40"/>
    </row>
    <row r="49" spans="2:14" x14ac:dyDescent="0.2">
      <c r="B49" s="47"/>
      <c r="C49" s="48" t="s">
        <v>3</v>
      </c>
      <c r="D49" s="49" t="s">
        <v>4</v>
      </c>
      <c r="E49" s="49" t="s">
        <v>5</v>
      </c>
      <c r="F49" s="49" t="s">
        <v>6</v>
      </c>
      <c r="G49" s="49">
        <v>1</v>
      </c>
      <c r="H49" s="50">
        <v>2</v>
      </c>
      <c r="I49" s="50">
        <v>3</v>
      </c>
      <c r="J49" s="50">
        <v>4</v>
      </c>
      <c r="K49" s="50">
        <v>5</v>
      </c>
      <c r="L49" s="51" t="s">
        <v>7</v>
      </c>
      <c r="M49" s="51" t="s">
        <v>8</v>
      </c>
      <c r="N49" s="51" t="s">
        <v>126</v>
      </c>
    </row>
    <row r="50" spans="2:14" x14ac:dyDescent="0.2">
      <c r="B50" s="52" t="s">
        <v>9</v>
      </c>
      <c r="C50" s="30">
        <v>101</v>
      </c>
      <c r="D50" s="27" t="s">
        <v>22</v>
      </c>
      <c r="E50" s="28"/>
      <c r="F50" s="24">
        <v>1.9</v>
      </c>
      <c r="G50" s="31"/>
      <c r="H50" s="32"/>
      <c r="I50" s="32"/>
      <c r="J50" s="32"/>
      <c r="K50" s="32"/>
      <c r="L50" s="53" t="str">
        <f>IF(COUNT(G50:K50)=0,"", IF(COUNT(G50:K50)=2,SUM(G50:K50)*1.5, IF(COUNT(G50:K50)=3,SUM(G50:K50), IF(COUNT(G50:K50)=5,SUM(G50:K50)-MIN(G50:K50)-MAX(G50:K50), ))))</f>
        <v/>
      </c>
      <c r="M50" s="51" t="str">
        <f t="shared" ref="M50:M51" si="9">IF(ISNUMBER(L50),L50*F50,"")</f>
        <v/>
      </c>
      <c r="N50" s="54" t="str">
        <f>M50</f>
        <v/>
      </c>
    </row>
    <row r="51" spans="2:14" x14ac:dyDescent="0.2">
      <c r="B51" s="55" t="s">
        <v>10</v>
      </c>
      <c r="C51" s="25"/>
      <c r="D51" s="23" t="e">
        <f>VLOOKUP($C51,DiveList!$C$3:$D$71,2,FALSE)</f>
        <v>#N/A</v>
      </c>
      <c r="E51" s="26"/>
      <c r="F51" s="24" t="e">
        <f>VLOOKUP($C51,DiveList!$C$3:$H$71,IF($E51="S",5,IF($E51="P", 4, IF($E51="T", 3,IF($E51="F",6,5)))), FALSE)</f>
        <v>#N/A</v>
      </c>
      <c r="G51" s="31"/>
      <c r="H51" s="32"/>
      <c r="I51" s="32"/>
      <c r="J51" s="33"/>
      <c r="K51" s="33"/>
      <c r="L51" s="53" t="str">
        <f t="shared" ref="L51:L56" si="10">IF(COUNT(G51:K51)=0,"", IF(COUNT(G51:K51)=2,SUM(G51:K51)*1.5, IF(COUNT(G51:K51)=3,SUM(G51:K51), IF(COUNT(G51:K51)=5,SUM(G51:K51)-MIN(G51:K51)-MAX(G51:K51), ))))</f>
        <v/>
      </c>
      <c r="M51" s="51" t="str">
        <f t="shared" si="9"/>
        <v/>
      </c>
      <c r="N51" s="54" t="str">
        <f>IF(AND(ISNUMBER(N50), ISNUMBER(M51)),N50+M51,"")</f>
        <v/>
      </c>
    </row>
    <row r="52" spans="2:14" x14ac:dyDescent="0.2">
      <c r="B52" s="55" t="s">
        <v>11</v>
      </c>
      <c r="C52" s="25"/>
      <c r="D52" s="23" t="e">
        <f>VLOOKUP($C52,DiveList!$C$3:$D$71,2,FALSE)</f>
        <v>#N/A</v>
      </c>
      <c r="E52" s="26"/>
      <c r="F52" s="24" t="e">
        <f>VLOOKUP($C52,DiveList!$C$3:$H$71,IF($E52="S",5,IF($E52="P", 4, IF($E52="T", 3,IF($E52="F",6,5)))), FALSE)</f>
        <v>#N/A</v>
      </c>
      <c r="G52" s="31"/>
      <c r="H52" s="32"/>
      <c r="I52" s="32"/>
      <c r="J52" s="33"/>
      <c r="K52" s="33"/>
      <c r="L52" s="53" t="str">
        <f t="shared" si="10"/>
        <v/>
      </c>
      <c r="M52" s="51" t="str">
        <f>IF(ISNUMBER(L52),L52*F52,"")</f>
        <v/>
      </c>
      <c r="N52" s="54" t="str">
        <f>IF(AND(ISNUMBER(N51), ISNUMBER(M52)),N51+M52,"")</f>
        <v/>
      </c>
    </row>
    <row r="53" spans="2:14" x14ac:dyDescent="0.2">
      <c r="B53" s="80" t="s">
        <v>19</v>
      </c>
      <c r="C53" s="25"/>
      <c r="D53" s="23" t="e">
        <f>VLOOKUP($C53,DiveList!$C$3:$D$71,2,FALSE)</f>
        <v>#N/A</v>
      </c>
      <c r="E53" s="26"/>
      <c r="F53" s="24" t="e">
        <f>VLOOKUP($C53,DiveList!$C$3:$H$71,IF($E53="S",5,IF($E53="P", 4, IF($E53="T", 3,IF($E53="F",6,5)))), FALSE)</f>
        <v>#N/A</v>
      </c>
      <c r="G53" s="31"/>
      <c r="H53" s="32"/>
      <c r="I53" s="32"/>
      <c r="J53" s="33"/>
      <c r="K53" s="33"/>
      <c r="L53" s="53" t="str">
        <f t="shared" si="10"/>
        <v/>
      </c>
      <c r="M53" s="51" t="str">
        <f>IF(ISNUMBER(L53),L53*F53,"")</f>
        <v/>
      </c>
      <c r="N53" s="54" t="str">
        <f>IF(AND(ISNUMBER(N52), ISNUMBER(M53)),N52+M53,"")</f>
        <v/>
      </c>
    </row>
    <row r="54" spans="2:14" x14ac:dyDescent="0.2">
      <c r="B54" s="80" t="s">
        <v>159</v>
      </c>
      <c r="C54" s="25"/>
      <c r="D54" s="23" t="e">
        <f>VLOOKUP($C54,DiveList!$C$3:$D$71,2,FALSE)</f>
        <v>#N/A</v>
      </c>
      <c r="E54" s="26"/>
      <c r="F54" s="24" t="e">
        <f>VLOOKUP($C54,DiveList!$C$3:$H$71,IF($E54="S",5,IF($E54="P", 4, IF($E54="T", 3,IF($E54="F",6,5)))), FALSE)</f>
        <v>#N/A</v>
      </c>
      <c r="G54" s="31"/>
      <c r="H54" s="32"/>
      <c r="I54" s="32"/>
      <c r="J54" s="33"/>
      <c r="K54" s="33"/>
      <c r="L54" s="53" t="str">
        <f t="shared" si="10"/>
        <v/>
      </c>
      <c r="M54" s="51" t="str">
        <f>IF(ISNUMBER(L54),L54*F54,"")</f>
        <v/>
      </c>
      <c r="N54" s="54" t="str">
        <f t="shared" ref="N54:N55" si="11">IF(AND(ISNUMBER(N53), ISNUMBER(M54)),N53+M54,"")</f>
        <v/>
      </c>
    </row>
    <row r="55" spans="2:14" ht="13.5" thickBot="1" x14ac:dyDescent="0.25">
      <c r="B55" s="80" t="s">
        <v>159</v>
      </c>
      <c r="C55" s="25"/>
      <c r="D55" s="23" t="e">
        <f>VLOOKUP($C55,DiveList!$C$3:$D$71,2,FALSE)</f>
        <v>#N/A</v>
      </c>
      <c r="E55" s="26"/>
      <c r="F55" s="24" t="e">
        <f>VLOOKUP($C55,DiveList!$C$3:$H$71,IF($E55="S",5,IF($E55="P", 4, IF($E55="T", 3,IF($E55="F",6,5)))), FALSE)</f>
        <v>#N/A</v>
      </c>
      <c r="G55" s="31"/>
      <c r="H55" s="32"/>
      <c r="I55" s="32"/>
      <c r="J55" s="33"/>
      <c r="K55" s="33"/>
      <c r="L55" s="53" t="str">
        <f t="shared" si="10"/>
        <v/>
      </c>
      <c r="M55" s="51" t="str">
        <f>IF(ISNUMBER(L55),L55*F55,"")</f>
        <v/>
      </c>
      <c r="N55" s="54" t="str">
        <f t="shared" si="11"/>
        <v/>
      </c>
    </row>
    <row r="56" spans="2:14" ht="14.25" thickTop="1" thickBot="1" x14ac:dyDescent="0.25">
      <c r="B56" s="56" t="s">
        <v>12</v>
      </c>
      <c r="C56" s="29"/>
      <c r="D56" s="57" t="e">
        <f>VLOOKUP($C56,DiveList!$C$3:$D$71,2,FALSE)</f>
        <v>#N/A</v>
      </c>
      <c r="E56" s="34"/>
      <c r="F56" s="58" t="e">
        <f>VLOOKUP($C56,DiveList!$C$3:$H$71,IF($E56="S",5,IF($E56="P", 4, IF($E56="T", 3,IF($E56="F",6,5)))), FALSE)</f>
        <v>#N/A</v>
      </c>
      <c r="G56" s="35"/>
      <c r="H56" s="36"/>
      <c r="I56" s="36"/>
      <c r="J56" s="36"/>
      <c r="K56" s="36"/>
      <c r="L56" s="59" t="str">
        <f t="shared" si="10"/>
        <v/>
      </c>
      <c r="M56" s="59" t="str">
        <f>IF(ISNUMBER(L56),L56*F56,"")</f>
        <v/>
      </c>
      <c r="N56" s="60" t="str">
        <f>IF(AND(ISNUMBER(N55), ISNUMBER(M56)),N55+M56,"")</f>
        <v/>
      </c>
    </row>
    <row r="57" spans="2:14" ht="14.25" thickTop="1" thickBot="1" x14ac:dyDescent="0.25">
      <c r="B57" s="61"/>
      <c r="C57" s="62"/>
      <c r="D57" s="62"/>
      <c r="E57" s="62"/>
      <c r="F57" s="63"/>
      <c r="G57" s="46"/>
      <c r="H57" s="40"/>
      <c r="I57" s="40"/>
      <c r="J57" s="40"/>
      <c r="K57" s="40"/>
      <c r="L57" s="40"/>
      <c r="M57" s="64" t="s">
        <v>30</v>
      </c>
      <c r="N57" s="74" t="str">
        <f>IF(ISNUMBER(N56),N56,N55)</f>
        <v/>
      </c>
    </row>
    <row r="58" spans="2:14" ht="13.5" thickTop="1" x14ac:dyDescent="0.2">
      <c r="B58" s="1"/>
      <c r="C58" s="5"/>
      <c r="D58" s="5"/>
      <c r="E58" s="5"/>
      <c r="F58" s="6"/>
      <c r="G58" s="2"/>
    </row>
    <row r="59" spans="2:14" ht="13.5" thickBot="1" x14ac:dyDescent="0.25"/>
    <row r="60" spans="2:14" x14ac:dyDescent="0.2">
      <c r="B60" s="42" t="s">
        <v>13</v>
      </c>
      <c r="C60" s="88"/>
      <c r="D60" s="43" t="s">
        <v>16</v>
      </c>
      <c r="E60" s="9" t="s">
        <v>110</v>
      </c>
      <c r="F60" s="44"/>
      <c r="G60" s="44"/>
      <c r="H60" s="44"/>
      <c r="I60" s="44"/>
      <c r="J60" s="44"/>
      <c r="K60" s="44"/>
      <c r="L60" s="44"/>
      <c r="M60" s="65" t="s">
        <v>128</v>
      </c>
      <c r="N60" s="90"/>
    </row>
    <row r="61" spans="2:14" ht="13.5" thickBot="1" x14ac:dyDescent="0.25">
      <c r="B61" s="71" t="s">
        <v>14</v>
      </c>
      <c r="C61" s="89"/>
      <c r="D61" s="43" t="s">
        <v>17</v>
      </c>
      <c r="E61" s="9" t="s">
        <v>127</v>
      </c>
      <c r="F61" s="44"/>
      <c r="G61" s="44"/>
      <c r="H61" s="44"/>
      <c r="I61" s="44"/>
      <c r="J61" s="44"/>
      <c r="K61" s="44"/>
      <c r="L61" s="44"/>
      <c r="M61" s="72" t="s">
        <v>129</v>
      </c>
      <c r="N61" s="91"/>
    </row>
    <row r="62" spans="2:14" x14ac:dyDescent="0.2">
      <c r="B62" s="45"/>
      <c r="C62" s="46"/>
      <c r="D62" s="46"/>
      <c r="E62" s="46"/>
      <c r="F62" s="46"/>
      <c r="G62" s="46"/>
      <c r="H62" s="40"/>
      <c r="I62" s="40"/>
      <c r="J62" s="40"/>
      <c r="K62" s="40"/>
      <c r="L62" s="40"/>
      <c r="M62" s="40"/>
      <c r="N62" s="40"/>
    </row>
    <row r="63" spans="2:14" x14ac:dyDescent="0.2">
      <c r="B63" s="47"/>
      <c r="C63" s="48" t="s">
        <v>3</v>
      </c>
      <c r="D63" s="49" t="s">
        <v>4</v>
      </c>
      <c r="E63" s="49" t="s">
        <v>5</v>
      </c>
      <c r="F63" s="49" t="s">
        <v>6</v>
      </c>
      <c r="G63" s="49">
        <v>1</v>
      </c>
      <c r="H63" s="50">
        <v>2</v>
      </c>
      <c r="I63" s="50">
        <v>3</v>
      </c>
      <c r="J63" s="50">
        <v>4</v>
      </c>
      <c r="K63" s="50">
        <v>5</v>
      </c>
      <c r="L63" s="51" t="s">
        <v>7</v>
      </c>
      <c r="M63" s="51" t="s">
        <v>8</v>
      </c>
      <c r="N63" s="51" t="s">
        <v>126</v>
      </c>
    </row>
    <row r="64" spans="2:14" x14ac:dyDescent="0.2">
      <c r="B64" s="52" t="s">
        <v>9</v>
      </c>
      <c r="C64" s="30">
        <v>101</v>
      </c>
      <c r="D64" s="27" t="s">
        <v>22</v>
      </c>
      <c r="E64" s="28"/>
      <c r="F64" s="24">
        <v>1.9</v>
      </c>
      <c r="G64" s="31"/>
      <c r="H64" s="32"/>
      <c r="I64" s="32"/>
      <c r="J64" s="32"/>
      <c r="K64" s="32"/>
      <c r="L64" s="53" t="str">
        <f>IF(COUNT(G64:K64)=0,"", IF(COUNT(G64:K64)=2,SUM(G64:K64)*1.5, IF(COUNT(G64:K64)=3,SUM(G64:K64), IF(COUNT(G64:K64)=5,SUM(G64:K64)-MIN(G64:K64)-MAX(G64:K64), ))))</f>
        <v/>
      </c>
      <c r="M64" s="51" t="str">
        <f t="shared" ref="M64:M65" si="12">IF(ISNUMBER(L64),L64*F64,"")</f>
        <v/>
      </c>
      <c r="N64" s="54" t="str">
        <f>M64</f>
        <v/>
      </c>
    </row>
    <row r="65" spans="2:14" x14ac:dyDescent="0.2">
      <c r="B65" s="55" t="s">
        <v>10</v>
      </c>
      <c r="C65" s="25"/>
      <c r="D65" s="23" t="e">
        <f>VLOOKUP($C65,DiveList!$C$3:$D$71,2,FALSE)</f>
        <v>#N/A</v>
      </c>
      <c r="E65" s="26"/>
      <c r="F65" s="24" t="e">
        <f>VLOOKUP($C65,DiveList!$C$3:$H$71,IF($E65="S",5,IF($E65="P", 4, IF($E65="T", 3,IF($E65="F",6,5)))), FALSE)</f>
        <v>#N/A</v>
      </c>
      <c r="G65" s="31"/>
      <c r="H65" s="32"/>
      <c r="I65" s="32"/>
      <c r="J65" s="33"/>
      <c r="K65" s="33"/>
      <c r="L65" s="53" t="str">
        <f t="shared" ref="L65:L70" si="13">IF(COUNT(G65:K65)=0,"", IF(COUNT(G65:K65)=2,SUM(G65:K65)*1.5, IF(COUNT(G65:K65)=3,SUM(G65:K65), IF(COUNT(G65:K65)=5,SUM(G65:K65)-MIN(G65:K65)-MAX(G65:K65), ))))</f>
        <v/>
      </c>
      <c r="M65" s="51" t="str">
        <f t="shared" si="12"/>
        <v/>
      </c>
      <c r="N65" s="54" t="str">
        <f>IF(AND(ISNUMBER(N64), ISNUMBER(M65)),N64+M65,"")</f>
        <v/>
      </c>
    </row>
    <row r="66" spans="2:14" x14ac:dyDescent="0.2">
      <c r="B66" s="55" t="s">
        <v>11</v>
      </c>
      <c r="C66" s="25"/>
      <c r="D66" s="23" t="e">
        <f>VLOOKUP($C66,DiveList!$C$3:$D$71,2,FALSE)</f>
        <v>#N/A</v>
      </c>
      <c r="E66" s="26"/>
      <c r="F66" s="24" t="e">
        <f>VLOOKUP($C66,DiveList!$C$3:$H$71,IF($E66="S",5,IF($E66="P", 4, IF($E66="T", 3,IF($E66="F",6,5)))), FALSE)</f>
        <v>#N/A</v>
      </c>
      <c r="G66" s="31"/>
      <c r="H66" s="32"/>
      <c r="I66" s="32"/>
      <c r="J66" s="33"/>
      <c r="K66" s="33"/>
      <c r="L66" s="53" t="str">
        <f t="shared" si="13"/>
        <v/>
      </c>
      <c r="M66" s="51" t="str">
        <f>IF(ISNUMBER(L66),L66*F66,"")</f>
        <v/>
      </c>
      <c r="N66" s="54" t="str">
        <f>IF(AND(ISNUMBER(N65), ISNUMBER(M66)),N65+M66,"")</f>
        <v/>
      </c>
    </row>
    <row r="67" spans="2:14" x14ac:dyDescent="0.2">
      <c r="B67" s="80" t="s">
        <v>19</v>
      </c>
      <c r="C67" s="25"/>
      <c r="D67" s="23" t="e">
        <f>VLOOKUP($C67,DiveList!$C$3:$D$71,2,FALSE)</f>
        <v>#N/A</v>
      </c>
      <c r="E67" s="26"/>
      <c r="F67" s="24" t="e">
        <f>VLOOKUP($C67,DiveList!$C$3:$H$71,IF($E67="S",5,IF($E67="P", 4, IF($E67="T", 3,IF($E67="F",6,5)))), FALSE)</f>
        <v>#N/A</v>
      </c>
      <c r="G67" s="31"/>
      <c r="H67" s="32"/>
      <c r="I67" s="32"/>
      <c r="J67" s="33"/>
      <c r="K67" s="33"/>
      <c r="L67" s="53" t="str">
        <f t="shared" si="13"/>
        <v/>
      </c>
      <c r="M67" s="51" t="str">
        <f>IF(ISNUMBER(L67),L67*F67,"")</f>
        <v/>
      </c>
      <c r="N67" s="54" t="str">
        <f>IF(AND(ISNUMBER(N66), ISNUMBER(M67)),N66+M67,"")</f>
        <v/>
      </c>
    </row>
    <row r="68" spans="2:14" x14ac:dyDescent="0.2">
      <c r="B68" s="80" t="s">
        <v>159</v>
      </c>
      <c r="C68" s="25"/>
      <c r="D68" s="23" t="e">
        <f>VLOOKUP($C68,DiveList!$C$3:$D$71,2,FALSE)</f>
        <v>#N/A</v>
      </c>
      <c r="E68" s="26"/>
      <c r="F68" s="24" t="e">
        <f>VLOOKUP($C68,DiveList!$C$3:$H$71,IF($E68="S",5,IF($E68="P", 4, IF($E68="T", 3,IF($E68="F",6,5)))), FALSE)</f>
        <v>#N/A</v>
      </c>
      <c r="G68" s="31"/>
      <c r="H68" s="32"/>
      <c r="I68" s="32"/>
      <c r="J68" s="33"/>
      <c r="K68" s="33"/>
      <c r="L68" s="53" t="str">
        <f t="shared" si="13"/>
        <v/>
      </c>
      <c r="M68" s="51" t="str">
        <f>IF(ISNUMBER(L68),L68*F68,"")</f>
        <v/>
      </c>
      <c r="N68" s="54" t="str">
        <f t="shared" ref="N68:N69" si="14">IF(AND(ISNUMBER(N67), ISNUMBER(M68)),N67+M68,"")</f>
        <v/>
      </c>
    </row>
    <row r="69" spans="2:14" ht="13.5" thickBot="1" x14ac:dyDescent="0.25">
      <c r="B69" s="80" t="s">
        <v>159</v>
      </c>
      <c r="C69" s="25"/>
      <c r="D69" s="23" t="e">
        <f>VLOOKUP($C69,DiveList!$C$3:$D$71,2,FALSE)</f>
        <v>#N/A</v>
      </c>
      <c r="E69" s="26"/>
      <c r="F69" s="24" t="e">
        <f>VLOOKUP($C69,DiveList!$C$3:$H$71,IF($E69="S",5,IF($E69="P", 4, IF($E69="T", 3,IF($E69="F",6,5)))), FALSE)</f>
        <v>#N/A</v>
      </c>
      <c r="G69" s="31"/>
      <c r="H69" s="32"/>
      <c r="I69" s="32"/>
      <c r="J69" s="33"/>
      <c r="K69" s="33"/>
      <c r="L69" s="53" t="str">
        <f t="shared" si="13"/>
        <v/>
      </c>
      <c r="M69" s="51" t="str">
        <f>IF(ISNUMBER(L69),L69*F69,"")</f>
        <v/>
      </c>
      <c r="N69" s="54" t="str">
        <f t="shared" si="14"/>
        <v/>
      </c>
    </row>
    <row r="70" spans="2:14" ht="14.25" thickTop="1" thickBot="1" x14ac:dyDescent="0.25">
      <c r="B70" s="56" t="s">
        <v>12</v>
      </c>
      <c r="C70" s="29"/>
      <c r="D70" s="57" t="e">
        <f>VLOOKUP($C70,DiveList!$C$3:$D$71,2,FALSE)</f>
        <v>#N/A</v>
      </c>
      <c r="E70" s="34"/>
      <c r="F70" s="58" t="e">
        <f>VLOOKUP($C70,DiveList!$C$3:$H$71,IF($E70="S",5,IF($E70="P", 4, IF($E70="T", 3,IF($E70="F",6,5)))), FALSE)</f>
        <v>#N/A</v>
      </c>
      <c r="G70" s="35"/>
      <c r="H70" s="36"/>
      <c r="I70" s="36"/>
      <c r="J70" s="36"/>
      <c r="K70" s="36"/>
      <c r="L70" s="59" t="str">
        <f t="shared" si="13"/>
        <v/>
      </c>
      <c r="M70" s="59" t="str">
        <f>IF(ISNUMBER(L70),L70*F70,"")</f>
        <v/>
      </c>
      <c r="N70" s="60" t="str">
        <f>IF(AND(ISNUMBER(N69), ISNUMBER(M70)),N69+M70,"")</f>
        <v/>
      </c>
    </row>
    <row r="71" spans="2:14" ht="14.25" thickTop="1" thickBot="1" x14ac:dyDescent="0.25">
      <c r="B71" s="61"/>
      <c r="C71" s="62"/>
      <c r="D71" s="62"/>
      <c r="E71" s="62"/>
      <c r="F71" s="63"/>
      <c r="G71" s="46"/>
      <c r="H71" s="40"/>
      <c r="I71" s="40"/>
      <c r="J71" s="40"/>
      <c r="K71" s="40"/>
      <c r="L71" s="40"/>
      <c r="M71" s="64" t="s">
        <v>30</v>
      </c>
      <c r="N71" s="74" t="str">
        <f>IF(ISNUMBER(N70),N70,N69)</f>
        <v/>
      </c>
    </row>
    <row r="72" spans="2:14" ht="13.5" thickTop="1" x14ac:dyDescent="0.2">
      <c r="B72" s="1"/>
      <c r="C72" s="5"/>
      <c r="D72" s="5"/>
      <c r="E72" s="5"/>
      <c r="F72" s="6"/>
      <c r="G72" s="2"/>
    </row>
    <row r="73" spans="2:14" ht="13.5" thickBot="1" x14ac:dyDescent="0.25"/>
    <row r="74" spans="2:14" x14ac:dyDescent="0.2">
      <c r="B74" s="42" t="s">
        <v>13</v>
      </c>
      <c r="C74" s="88"/>
      <c r="D74" s="43" t="s">
        <v>16</v>
      </c>
      <c r="E74" s="9" t="s">
        <v>110</v>
      </c>
      <c r="F74" s="44"/>
      <c r="G74" s="44"/>
      <c r="H74" s="44"/>
      <c r="I74" s="44"/>
      <c r="J74" s="44"/>
      <c r="K74" s="44"/>
      <c r="L74" s="44"/>
      <c r="M74" s="65" t="s">
        <v>128</v>
      </c>
      <c r="N74" s="90"/>
    </row>
    <row r="75" spans="2:14" ht="13.5" thickBot="1" x14ac:dyDescent="0.25">
      <c r="B75" s="71" t="s">
        <v>14</v>
      </c>
      <c r="C75" s="89"/>
      <c r="D75" s="43" t="s">
        <v>17</v>
      </c>
      <c r="E75" s="9" t="s">
        <v>127</v>
      </c>
      <c r="F75" s="44"/>
      <c r="G75" s="44"/>
      <c r="H75" s="44"/>
      <c r="I75" s="44"/>
      <c r="J75" s="44"/>
      <c r="K75" s="44"/>
      <c r="L75" s="44"/>
      <c r="M75" s="72" t="s">
        <v>129</v>
      </c>
      <c r="N75" s="91"/>
    </row>
    <row r="76" spans="2:14" x14ac:dyDescent="0.2">
      <c r="B76" s="45"/>
      <c r="C76" s="46"/>
      <c r="D76" s="46"/>
      <c r="E76" s="46"/>
      <c r="F76" s="46"/>
      <c r="G76" s="46"/>
      <c r="H76" s="40"/>
      <c r="I76" s="40"/>
      <c r="J76" s="40"/>
      <c r="K76" s="40"/>
      <c r="L76" s="40"/>
      <c r="M76" s="40"/>
      <c r="N76" s="40"/>
    </row>
    <row r="77" spans="2:14" x14ac:dyDescent="0.2">
      <c r="B77" s="47"/>
      <c r="C77" s="48" t="s">
        <v>3</v>
      </c>
      <c r="D77" s="49" t="s">
        <v>4</v>
      </c>
      <c r="E77" s="49" t="s">
        <v>5</v>
      </c>
      <c r="F77" s="49" t="s">
        <v>6</v>
      </c>
      <c r="G77" s="49">
        <v>1</v>
      </c>
      <c r="H77" s="50">
        <v>2</v>
      </c>
      <c r="I77" s="50">
        <v>3</v>
      </c>
      <c r="J77" s="50">
        <v>4</v>
      </c>
      <c r="K77" s="50">
        <v>5</v>
      </c>
      <c r="L77" s="51" t="s">
        <v>7</v>
      </c>
      <c r="M77" s="51" t="s">
        <v>8</v>
      </c>
      <c r="N77" s="51" t="s">
        <v>126</v>
      </c>
    </row>
    <row r="78" spans="2:14" x14ac:dyDescent="0.2">
      <c r="B78" s="52" t="s">
        <v>9</v>
      </c>
      <c r="C78" s="30">
        <v>101</v>
      </c>
      <c r="D78" s="27" t="s">
        <v>22</v>
      </c>
      <c r="E78" s="28"/>
      <c r="F78" s="24">
        <v>1.9</v>
      </c>
      <c r="G78" s="31"/>
      <c r="H78" s="32"/>
      <c r="I78" s="32"/>
      <c r="J78" s="32"/>
      <c r="K78" s="32"/>
      <c r="L78" s="53" t="str">
        <f>IF(COUNT(G78:K78)=0,"", IF(COUNT(G78:K78)=2,SUM(G78:K78)*1.5, IF(COUNT(G78:K78)=3,SUM(G78:K78), IF(COUNT(G78:K78)=5,SUM(G78:K78)-MIN(G78:K78)-MAX(G78:K78), ))))</f>
        <v/>
      </c>
      <c r="M78" s="51" t="str">
        <f t="shared" ref="M78:M79" si="15">IF(ISNUMBER(L78),L78*F78,"")</f>
        <v/>
      </c>
      <c r="N78" s="54" t="str">
        <f>M78</f>
        <v/>
      </c>
    </row>
    <row r="79" spans="2:14" x14ac:dyDescent="0.2">
      <c r="B79" s="55" t="s">
        <v>10</v>
      </c>
      <c r="C79" s="25"/>
      <c r="D79" s="23" t="e">
        <f>VLOOKUP($C79,DiveList!$C$3:$D$71,2,FALSE)</f>
        <v>#N/A</v>
      </c>
      <c r="E79" s="26"/>
      <c r="F79" s="24" t="e">
        <f>VLOOKUP($C79,DiveList!$C$3:$H$71,IF($E79="S",5,IF($E79="P", 4, IF($E79="T", 3,IF($E79="F",6,5)))), FALSE)</f>
        <v>#N/A</v>
      </c>
      <c r="G79" s="31"/>
      <c r="H79" s="32"/>
      <c r="I79" s="32"/>
      <c r="J79" s="33"/>
      <c r="K79" s="33"/>
      <c r="L79" s="53" t="str">
        <f t="shared" ref="L79:L84" si="16">IF(COUNT(G79:K79)=0,"", IF(COUNT(G79:K79)=2,SUM(G79:K79)*1.5, IF(COUNT(G79:K79)=3,SUM(G79:K79), IF(COUNT(G79:K79)=5,SUM(G79:K79)-MIN(G79:K79)-MAX(G79:K79), ))))</f>
        <v/>
      </c>
      <c r="M79" s="51" t="str">
        <f t="shared" si="15"/>
        <v/>
      </c>
      <c r="N79" s="54" t="str">
        <f>IF(AND(ISNUMBER(N78), ISNUMBER(M79)),N78+M79,"")</f>
        <v/>
      </c>
    </row>
    <row r="80" spans="2:14" x14ac:dyDescent="0.2">
      <c r="B80" s="55" t="s">
        <v>11</v>
      </c>
      <c r="C80" s="25"/>
      <c r="D80" s="23" t="e">
        <f>VLOOKUP($C80,DiveList!$C$3:$D$71,2,FALSE)</f>
        <v>#N/A</v>
      </c>
      <c r="E80" s="26"/>
      <c r="F80" s="24" t="e">
        <f>VLOOKUP($C80,DiveList!$C$3:$H$71,IF($E80="S",5,IF($E80="P", 4, IF($E80="T", 3,IF($E80="F",6,5)))), FALSE)</f>
        <v>#N/A</v>
      </c>
      <c r="G80" s="31"/>
      <c r="H80" s="32"/>
      <c r="I80" s="32"/>
      <c r="J80" s="33"/>
      <c r="K80" s="33"/>
      <c r="L80" s="53" t="str">
        <f t="shared" si="16"/>
        <v/>
      </c>
      <c r="M80" s="51" t="str">
        <f>IF(ISNUMBER(L80),L80*F80,"")</f>
        <v/>
      </c>
      <c r="N80" s="54" t="str">
        <f>IF(AND(ISNUMBER(N79), ISNUMBER(M80)),N79+M80,"")</f>
        <v/>
      </c>
    </row>
    <row r="81" spans="2:14" x14ac:dyDescent="0.2">
      <c r="B81" s="80" t="s">
        <v>19</v>
      </c>
      <c r="C81" s="25"/>
      <c r="D81" s="23" t="e">
        <f>VLOOKUP($C81,DiveList!$C$3:$D$71,2,FALSE)</f>
        <v>#N/A</v>
      </c>
      <c r="E81" s="26"/>
      <c r="F81" s="24" t="e">
        <f>VLOOKUP($C81,DiveList!$C$3:$H$71,IF($E81="S",5,IF($E81="P", 4, IF($E81="T", 3,IF($E81="F",6,5)))), FALSE)</f>
        <v>#N/A</v>
      </c>
      <c r="G81" s="31"/>
      <c r="H81" s="32"/>
      <c r="I81" s="32"/>
      <c r="J81" s="33"/>
      <c r="K81" s="33"/>
      <c r="L81" s="53" t="str">
        <f t="shared" si="16"/>
        <v/>
      </c>
      <c r="M81" s="51" t="str">
        <f>IF(ISNUMBER(L81),L81*F81,"")</f>
        <v/>
      </c>
      <c r="N81" s="54" t="str">
        <f>IF(AND(ISNUMBER(N80), ISNUMBER(M81)),N80+M81,"")</f>
        <v/>
      </c>
    </row>
    <row r="82" spans="2:14" x14ac:dyDescent="0.2">
      <c r="B82" s="80" t="s">
        <v>159</v>
      </c>
      <c r="C82" s="25"/>
      <c r="D82" s="23" t="e">
        <f>VLOOKUP($C82,DiveList!$C$3:$D$71,2,FALSE)</f>
        <v>#N/A</v>
      </c>
      <c r="E82" s="26"/>
      <c r="F82" s="24" t="e">
        <f>VLOOKUP($C82,DiveList!$C$3:$H$71,IF($E82="S",5,IF($E82="P", 4, IF($E82="T", 3,IF($E82="F",6,5)))), FALSE)</f>
        <v>#N/A</v>
      </c>
      <c r="G82" s="31"/>
      <c r="H82" s="32"/>
      <c r="I82" s="32"/>
      <c r="J82" s="33"/>
      <c r="K82" s="33"/>
      <c r="L82" s="53" t="str">
        <f t="shared" si="16"/>
        <v/>
      </c>
      <c r="M82" s="51" t="str">
        <f>IF(ISNUMBER(L82),L82*F82,"")</f>
        <v/>
      </c>
      <c r="N82" s="54" t="str">
        <f t="shared" ref="N82:N83" si="17">IF(AND(ISNUMBER(N81), ISNUMBER(M82)),N81+M82,"")</f>
        <v/>
      </c>
    </row>
    <row r="83" spans="2:14" ht="13.5" thickBot="1" x14ac:dyDescent="0.25">
      <c r="B83" s="80" t="s">
        <v>159</v>
      </c>
      <c r="C83" s="25"/>
      <c r="D83" s="23" t="e">
        <f>VLOOKUP($C83,DiveList!$C$3:$D$71,2,FALSE)</f>
        <v>#N/A</v>
      </c>
      <c r="E83" s="26"/>
      <c r="F83" s="24" t="e">
        <f>VLOOKUP($C83,DiveList!$C$3:$H$71,IF($E83="S",5,IF($E83="P", 4, IF($E83="T", 3,IF($E83="F",6,5)))), FALSE)</f>
        <v>#N/A</v>
      </c>
      <c r="G83" s="31"/>
      <c r="H83" s="32"/>
      <c r="I83" s="32"/>
      <c r="J83" s="33"/>
      <c r="K83" s="33"/>
      <c r="L83" s="53" t="str">
        <f t="shared" si="16"/>
        <v/>
      </c>
      <c r="M83" s="51" t="str">
        <f>IF(ISNUMBER(L83),L83*F83,"")</f>
        <v/>
      </c>
      <c r="N83" s="54" t="str">
        <f t="shared" si="17"/>
        <v/>
      </c>
    </row>
    <row r="84" spans="2:14" ht="14.25" thickTop="1" thickBot="1" x14ac:dyDescent="0.25">
      <c r="B84" s="56" t="s">
        <v>12</v>
      </c>
      <c r="C84" s="29"/>
      <c r="D84" s="57" t="e">
        <f>VLOOKUP($C84,DiveList!$C$3:$D$71,2,FALSE)</f>
        <v>#N/A</v>
      </c>
      <c r="E84" s="34"/>
      <c r="F84" s="58" t="e">
        <f>VLOOKUP($C84,DiveList!$C$3:$H$71,IF($E84="S",5,IF($E84="P", 4, IF($E84="T", 3,IF($E84="F",6,5)))), FALSE)</f>
        <v>#N/A</v>
      </c>
      <c r="G84" s="35"/>
      <c r="H84" s="36"/>
      <c r="I84" s="36"/>
      <c r="J84" s="36"/>
      <c r="K84" s="36"/>
      <c r="L84" s="59" t="str">
        <f t="shared" si="16"/>
        <v/>
      </c>
      <c r="M84" s="59" t="str">
        <f>IF(ISNUMBER(L84),L84*F84,"")</f>
        <v/>
      </c>
      <c r="N84" s="60" t="str">
        <f>IF(AND(ISNUMBER(N83), ISNUMBER(M84)),N83+M84,"")</f>
        <v/>
      </c>
    </row>
    <row r="85" spans="2:14" ht="14.25" thickTop="1" thickBot="1" x14ac:dyDescent="0.25">
      <c r="B85" s="61"/>
      <c r="C85" s="62"/>
      <c r="D85" s="62"/>
      <c r="E85" s="62"/>
      <c r="F85" s="63"/>
      <c r="G85" s="46"/>
      <c r="H85" s="40"/>
      <c r="I85" s="40"/>
      <c r="J85" s="40"/>
      <c r="K85" s="40"/>
      <c r="L85" s="40"/>
      <c r="M85" s="64" t="s">
        <v>30</v>
      </c>
      <c r="N85" s="74" t="str">
        <f>IF(ISNUMBER(N84),N84,N83)</f>
        <v/>
      </c>
    </row>
    <row r="86" spans="2:14" ht="13.5" thickTop="1" x14ac:dyDescent="0.2">
      <c r="B86" s="1"/>
      <c r="C86" s="5"/>
      <c r="D86" s="5"/>
      <c r="E86" s="5"/>
      <c r="F86" s="6"/>
      <c r="G86" s="2"/>
    </row>
    <row r="87" spans="2:14" ht="13.5" thickBot="1" x14ac:dyDescent="0.25"/>
    <row r="88" spans="2:14" x14ac:dyDescent="0.2">
      <c r="B88" s="42" t="s">
        <v>13</v>
      </c>
      <c r="C88" s="88"/>
      <c r="D88" s="43" t="s">
        <v>16</v>
      </c>
      <c r="E88" s="9" t="s">
        <v>110</v>
      </c>
      <c r="F88" s="44"/>
      <c r="G88" s="44"/>
      <c r="H88" s="44"/>
      <c r="I88" s="44"/>
      <c r="J88" s="44"/>
      <c r="K88" s="44"/>
      <c r="L88" s="44"/>
      <c r="M88" s="65" t="s">
        <v>128</v>
      </c>
      <c r="N88" s="90"/>
    </row>
    <row r="89" spans="2:14" ht="13.5" thickBot="1" x14ac:dyDescent="0.25">
      <c r="B89" s="71" t="s">
        <v>14</v>
      </c>
      <c r="C89" s="89"/>
      <c r="D89" s="43" t="s">
        <v>17</v>
      </c>
      <c r="E89" s="9" t="s">
        <v>127</v>
      </c>
      <c r="F89" s="44"/>
      <c r="G89" s="44"/>
      <c r="H89" s="44"/>
      <c r="I89" s="44"/>
      <c r="J89" s="44"/>
      <c r="K89" s="44"/>
      <c r="L89" s="44"/>
      <c r="M89" s="72" t="s">
        <v>129</v>
      </c>
      <c r="N89" s="91"/>
    </row>
    <row r="90" spans="2:14" x14ac:dyDescent="0.2">
      <c r="B90" s="45"/>
      <c r="C90" s="46"/>
      <c r="D90" s="46"/>
      <c r="E90" s="46"/>
      <c r="F90" s="46"/>
      <c r="G90" s="46"/>
      <c r="H90" s="40"/>
      <c r="I90" s="40"/>
      <c r="J90" s="40"/>
      <c r="K90" s="40"/>
      <c r="L90" s="40"/>
      <c r="M90" s="40"/>
      <c r="N90" s="40"/>
    </row>
    <row r="91" spans="2:14" x14ac:dyDescent="0.2">
      <c r="B91" s="47"/>
      <c r="C91" s="48" t="s">
        <v>3</v>
      </c>
      <c r="D91" s="49" t="s">
        <v>4</v>
      </c>
      <c r="E91" s="49" t="s">
        <v>5</v>
      </c>
      <c r="F91" s="49" t="s">
        <v>6</v>
      </c>
      <c r="G91" s="49">
        <v>1</v>
      </c>
      <c r="H91" s="50">
        <v>2</v>
      </c>
      <c r="I91" s="50">
        <v>3</v>
      </c>
      <c r="J91" s="50">
        <v>4</v>
      </c>
      <c r="K91" s="50">
        <v>5</v>
      </c>
      <c r="L91" s="51" t="s">
        <v>7</v>
      </c>
      <c r="M91" s="51" t="s">
        <v>8</v>
      </c>
      <c r="N91" s="51" t="s">
        <v>126</v>
      </c>
    </row>
    <row r="92" spans="2:14" x14ac:dyDescent="0.2">
      <c r="B92" s="52" t="s">
        <v>9</v>
      </c>
      <c r="C92" s="30">
        <v>101</v>
      </c>
      <c r="D92" s="27" t="s">
        <v>22</v>
      </c>
      <c r="E92" s="28"/>
      <c r="F92" s="24">
        <v>1.9</v>
      </c>
      <c r="G92" s="31"/>
      <c r="H92" s="32"/>
      <c r="I92" s="32"/>
      <c r="J92" s="32"/>
      <c r="K92" s="32"/>
      <c r="L92" s="53" t="str">
        <f>IF(COUNT(G92:K92)=0,"", IF(COUNT(G92:K92)=2,SUM(G92:K92)*1.5, IF(COUNT(G92:K92)=3,SUM(G92:K92), IF(COUNT(G92:K92)=5,SUM(G92:K92)-MIN(G92:K92)-MAX(G92:K92), ))))</f>
        <v/>
      </c>
      <c r="M92" s="51" t="str">
        <f t="shared" ref="M92:M93" si="18">IF(ISNUMBER(L92),L92*F92,"")</f>
        <v/>
      </c>
      <c r="N92" s="54" t="str">
        <f>M92</f>
        <v/>
      </c>
    </row>
    <row r="93" spans="2:14" x14ac:dyDescent="0.2">
      <c r="B93" s="55" t="s">
        <v>10</v>
      </c>
      <c r="C93" s="25"/>
      <c r="D93" s="23" t="e">
        <f>VLOOKUP($C93,DiveList!$C$3:$D$71,2,FALSE)</f>
        <v>#N/A</v>
      </c>
      <c r="E93" s="26"/>
      <c r="F93" s="24" t="e">
        <f>VLOOKUP($C93,DiveList!$C$3:$H$71,IF($E93="S",5,IF($E93="P", 4, IF($E93="T", 3,IF($E93="F",6,5)))), FALSE)</f>
        <v>#N/A</v>
      </c>
      <c r="G93" s="31"/>
      <c r="H93" s="32"/>
      <c r="I93" s="32"/>
      <c r="J93" s="33"/>
      <c r="K93" s="33"/>
      <c r="L93" s="53" t="str">
        <f t="shared" ref="L93:L98" si="19">IF(COUNT(G93:K93)=0,"", IF(COUNT(G93:K93)=2,SUM(G93:K93)*1.5, IF(COUNT(G93:K93)=3,SUM(G93:K93), IF(COUNT(G93:K93)=5,SUM(G93:K93)-MIN(G93:K93)-MAX(G93:K93), ))))</f>
        <v/>
      </c>
      <c r="M93" s="51" t="str">
        <f t="shared" si="18"/>
        <v/>
      </c>
      <c r="N93" s="54" t="str">
        <f>IF(AND(ISNUMBER(N92), ISNUMBER(M93)),N92+M93,"")</f>
        <v/>
      </c>
    </row>
    <row r="94" spans="2:14" x14ac:dyDescent="0.2">
      <c r="B94" s="55" t="s">
        <v>11</v>
      </c>
      <c r="C94" s="25"/>
      <c r="D94" s="23" t="e">
        <f>VLOOKUP($C94,DiveList!$C$3:$D$71,2,FALSE)</f>
        <v>#N/A</v>
      </c>
      <c r="E94" s="26"/>
      <c r="F94" s="24" t="e">
        <f>VLOOKUP($C94,DiveList!$C$3:$H$71,IF($E94="S",5,IF($E94="P", 4, IF($E94="T", 3,IF($E94="F",6,5)))), FALSE)</f>
        <v>#N/A</v>
      </c>
      <c r="G94" s="31"/>
      <c r="H94" s="32"/>
      <c r="I94" s="32"/>
      <c r="J94" s="33"/>
      <c r="K94" s="33"/>
      <c r="L94" s="53" t="str">
        <f t="shared" si="19"/>
        <v/>
      </c>
      <c r="M94" s="51" t="str">
        <f>IF(ISNUMBER(L94),L94*F94,"")</f>
        <v/>
      </c>
      <c r="N94" s="54" t="str">
        <f>IF(AND(ISNUMBER(N93), ISNUMBER(M94)),N93+M94,"")</f>
        <v/>
      </c>
    </row>
    <row r="95" spans="2:14" x14ac:dyDescent="0.2">
      <c r="B95" s="80" t="s">
        <v>19</v>
      </c>
      <c r="C95" s="25"/>
      <c r="D95" s="23" t="e">
        <f>VLOOKUP($C95,DiveList!$C$3:$D$71,2,FALSE)</f>
        <v>#N/A</v>
      </c>
      <c r="E95" s="26"/>
      <c r="F95" s="24" t="e">
        <f>VLOOKUP($C95,DiveList!$C$3:$H$71,IF($E95="S",5,IF($E95="P", 4, IF($E95="T", 3,IF($E95="F",6,5)))), FALSE)</f>
        <v>#N/A</v>
      </c>
      <c r="G95" s="31"/>
      <c r="H95" s="32"/>
      <c r="I95" s="32"/>
      <c r="J95" s="33"/>
      <c r="K95" s="33"/>
      <c r="L95" s="53" t="str">
        <f t="shared" si="19"/>
        <v/>
      </c>
      <c r="M95" s="51" t="str">
        <f>IF(ISNUMBER(L95),L95*F95,"")</f>
        <v/>
      </c>
      <c r="N95" s="54" t="str">
        <f>IF(AND(ISNUMBER(N94), ISNUMBER(M95)),N94+M95,"")</f>
        <v/>
      </c>
    </row>
    <row r="96" spans="2:14" x14ac:dyDescent="0.2">
      <c r="B96" s="80" t="s">
        <v>159</v>
      </c>
      <c r="C96" s="25"/>
      <c r="D96" s="23" t="e">
        <f>VLOOKUP($C96,DiveList!$C$3:$D$71,2,FALSE)</f>
        <v>#N/A</v>
      </c>
      <c r="E96" s="26"/>
      <c r="F96" s="24" t="e">
        <f>VLOOKUP($C96,DiveList!$C$3:$H$71,IF($E96="S",5,IF($E96="P", 4, IF($E96="T", 3,IF($E96="F",6,5)))), FALSE)</f>
        <v>#N/A</v>
      </c>
      <c r="G96" s="31"/>
      <c r="H96" s="32"/>
      <c r="I96" s="32"/>
      <c r="J96" s="33"/>
      <c r="K96" s="33"/>
      <c r="L96" s="53" t="str">
        <f t="shared" si="19"/>
        <v/>
      </c>
      <c r="M96" s="51" t="str">
        <f>IF(ISNUMBER(L96),L96*F96,"")</f>
        <v/>
      </c>
      <c r="N96" s="54" t="str">
        <f t="shared" ref="N96:N97" si="20">IF(AND(ISNUMBER(N95), ISNUMBER(M96)),N95+M96,"")</f>
        <v/>
      </c>
    </row>
    <row r="97" spans="2:14" ht="13.5" thickBot="1" x14ac:dyDescent="0.25">
      <c r="B97" s="80" t="s">
        <v>159</v>
      </c>
      <c r="C97" s="25"/>
      <c r="D97" s="23" t="e">
        <f>VLOOKUP($C97,DiveList!$C$3:$D$71,2,FALSE)</f>
        <v>#N/A</v>
      </c>
      <c r="E97" s="26"/>
      <c r="F97" s="24" t="e">
        <f>VLOOKUP($C97,DiveList!$C$3:$H$71,IF($E97="S",5,IF($E97="P", 4, IF($E97="T", 3,IF($E97="F",6,5)))), FALSE)</f>
        <v>#N/A</v>
      </c>
      <c r="G97" s="31"/>
      <c r="H97" s="32"/>
      <c r="I97" s="32"/>
      <c r="J97" s="33"/>
      <c r="K97" s="33"/>
      <c r="L97" s="53" t="str">
        <f t="shared" si="19"/>
        <v/>
      </c>
      <c r="M97" s="51" t="str">
        <f>IF(ISNUMBER(L97),L97*F97,"")</f>
        <v/>
      </c>
      <c r="N97" s="54" t="str">
        <f t="shared" si="20"/>
        <v/>
      </c>
    </row>
    <row r="98" spans="2:14" ht="14.25" thickTop="1" thickBot="1" x14ac:dyDescent="0.25">
      <c r="B98" s="56" t="s">
        <v>12</v>
      </c>
      <c r="C98" s="29"/>
      <c r="D98" s="57" t="e">
        <f>VLOOKUP($C98,DiveList!$C$3:$D$71,2,FALSE)</f>
        <v>#N/A</v>
      </c>
      <c r="E98" s="34"/>
      <c r="F98" s="58" t="e">
        <f>VLOOKUP($C98,DiveList!$C$3:$H$71,IF($E98="S",5,IF($E98="P", 4, IF($E98="T", 3,IF($E98="F",6,5)))), FALSE)</f>
        <v>#N/A</v>
      </c>
      <c r="G98" s="35"/>
      <c r="H98" s="36"/>
      <c r="I98" s="36"/>
      <c r="J98" s="36"/>
      <c r="K98" s="36"/>
      <c r="L98" s="59" t="str">
        <f t="shared" si="19"/>
        <v/>
      </c>
      <c r="M98" s="59" t="str">
        <f>IF(ISNUMBER(L98),L98*F98,"")</f>
        <v/>
      </c>
      <c r="N98" s="60" t="str">
        <f>IF(AND(ISNUMBER(N97), ISNUMBER(M98)),N97+M98,"")</f>
        <v/>
      </c>
    </row>
    <row r="99" spans="2:14" ht="14.25" thickTop="1" thickBot="1" x14ac:dyDescent="0.25">
      <c r="B99" s="61"/>
      <c r="C99" s="62"/>
      <c r="D99" s="62"/>
      <c r="E99" s="62"/>
      <c r="F99" s="63"/>
      <c r="G99" s="46"/>
      <c r="H99" s="40"/>
      <c r="I99" s="40"/>
      <c r="J99" s="40"/>
      <c r="K99" s="40"/>
      <c r="L99" s="40"/>
      <c r="M99" s="64" t="s">
        <v>30</v>
      </c>
      <c r="N99" s="74" t="str">
        <f>IF(ISNUMBER(N98),N98,N97)</f>
        <v/>
      </c>
    </row>
    <row r="100" spans="2:14" ht="13.5" thickTop="1" x14ac:dyDescent="0.2">
      <c r="B100" s="1"/>
      <c r="C100" s="5"/>
      <c r="D100" s="5"/>
      <c r="E100" s="5"/>
      <c r="F100" s="6"/>
      <c r="G100" s="2"/>
    </row>
    <row r="101" spans="2:14" ht="13.5" thickBot="1" x14ac:dyDescent="0.25"/>
    <row r="102" spans="2:14" x14ac:dyDescent="0.2">
      <c r="B102" s="42" t="s">
        <v>13</v>
      </c>
      <c r="C102" s="88"/>
      <c r="D102" s="43" t="s">
        <v>16</v>
      </c>
      <c r="E102" s="9" t="s">
        <v>110</v>
      </c>
      <c r="F102" s="44"/>
      <c r="G102" s="44"/>
      <c r="H102" s="44"/>
      <c r="I102" s="44"/>
      <c r="J102" s="44"/>
      <c r="K102" s="44"/>
      <c r="L102" s="44"/>
      <c r="M102" s="65" t="s">
        <v>128</v>
      </c>
      <c r="N102" s="90"/>
    </row>
    <row r="103" spans="2:14" ht="13.5" thickBot="1" x14ac:dyDescent="0.25">
      <c r="B103" s="71" t="s">
        <v>14</v>
      </c>
      <c r="C103" s="89"/>
      <c r="D103" s="43" t="s">
        <v>17</v>
      </c>
      <c r="E103" s="9" t="s">
        <v>127</v>
      </c>
      <c r="F103" s="44"/>
      <c r="G103" s="44"/>
      <c r="H103" s="44"/>
      <c r="I103" s="44"/>
      <c r="J103" s="44"/>
      <c r="K103" s="44"/>
      <c r="L103" s="44"/>
      <c r="M103" s="72" t="s">
        <v>129</v>
      </c>
      <c r="N103" s="91"/>
    </row>
    <row r="104" spans="2:14" x14ac:dyDescent="0.2">
      <c r="B104" s="45"/>
      <c r="C104" s="46"/>
      <c r="D104" s="46"/>
      <c r="E104" s="46"/>
      <c r="F104" s="46"/>
      <c r="G104" s="46"/>
      <c r="H104" s="40"/>
      <c r="I104" s="40"/>
      <c r="J104" s="40"/>
      <c r="K104" s="40"/>
      <c r="L104" s="40"/>
      <c r="M104" s="40"/>
      <c r="N104" s="40"/>
    </row>
    <row r="105" spans="2:14" x14ac:dyDescent="0.2">
      <c r="B105" s="47"/>
      <c r="C105" s="48" t="s">
        <v>3</v>
      </c>
      <c r="D105" s="49" t="s">
        <v>4</v>
      </c>
      <c r="E105" s="49" t="s">
        <v>5</v>
      </c>
      <c r="F105" s="49" t="s">
        <v>6</v>
      </c>
      <c r="G105" s="49">
        <v>1</v>
      </c>
      <c r="H105" s="50">
        <v>2</v>
      </c>
      <c r="I105" s="50">
        <v>3</v>
      </c>
      <c r="J105" s="50">
        <v>4</v>
      </c>
      <c r="K105" s="50">
        <v>5</v>
      </c>
      <c r="L105" s="51" t="s">
        <v>7</v>
      </c>
      <c r="M105" s="51" t="s">
        <v>8</v>
      </c>
      <c r="N105" s="51" t="s">
        <v>126</v>
      </c>
    </row>
    <row r="106" spans="2:14" x14ac:dyDescent="0.2">
      <c r="B106" s="52" t="s">
        <v>9</v>
      </c>
      <c r="C106" s="30">
        <v>101</v>
      </c>
      <c r="D106" s="27" t="s">
        <v>22</v>
      </c>
      <c r="E106" s="28"/>
      <c r="F106" s="24">
        <v>1.9</v>
      </c>
      <c r="G106" s="31"/>
      <c r="H106" s="32"/>
      <c r="I106" s="32"/>
      <c r="J106" s="32"/>
      <c r="K106" s="32"/>
      <c r="L106" s="53" t="str">
        <f>IF(COUNT(G106:K106)=0,"", IF(COUNT(G106:K106)=2,SUM(G106:K106)*1.5, IF(COUNT(G106:K106)=3,SUM(G106:K106), IF(COUNT(G106:K106)=5,SUM(G106:K106)-MIN(G106:K106)-MAX(G106:K106), ))))</f>
        <v/>
      </c>
      <c r="M106" s="51" t="str">
        <f t="shared" ref="M106:M107" si="21">IF(ISNUMBER(L106),L106*F106,"")</f>
        <v/>
      </c>
      <c r="N106" s="54" t="str">
        <f>M106</f>
        <v/>
      </c>
    </row>
    <row r="107" spans="2:14" x14ac:dyDescent="0.2">
      <c r="B107" s="55" t="s">
        <v>10</v>
      </c>
      <c r="C107" s="25"/>
      <c r="D107" s="23" t="e">
        <f>VLOOKUP($C107,DiveList!$C$3:$D$71,2,FALSE)</f>
        <v>#N/A</v>
      </c>
      <c r="E107" s="26"/>
      <c r="F107" s="24" t="e">
        <f>VLOOKUP($C107,DiveList!$C$3:$H$71,IF($E107="S",5,IF($E107="P", 4, IF($E107="T", 3,IF($E107="F",6,5)))), FALSE)</f>
        <v>#N/A</v>
      </c>
      <c r="G107" s="31"/>
      <c r="H107" s="32"/>
      <c r="I107" s="32"/>
      <c r="J107" s="33"/>
      <c r="K107" s="33"/>
      <c r="L107" s="53" t="str">
        <f t="shared" ref="L107:L112" si="22">IF(COUNT(G107:K107)=0,"", IF(COUNT(G107:K107)=2,SUM(G107:K107)*1.5, IF(COUNT(G107:K107)=3,SUM(G107:K107), IF(COUNT(G107:K107)=5,SUM(G107:K107)-MIN(G107:K107)-MAX(G107:K107), ))))</f>
        <v/>
      </c>
      <c r="M107" s="51" t="str">
        <f t="shared" si="21"/>
        <v/>
      </c>
      <c r="N107" s="54" t="str">
        <f>IF(AND(ISNUMBER(N106), ISNUMBER(M107)),N106+M107,"")</f>
        <v/>
      </c>
    </row>
    <row r="108" spans="2:14" x14ac:dyDescent="0.2">
      <c r="B108" s="55" t="s">
        <v>11</v>
      </c>
      <c r="C108" s="25"/>
      <c r="D108" s="23" t="e">
        <f>VLOOKUP($C108,DiveList!$C$3:$D$71,2,FALSE)</f>
        <v>#N/A</v>
      </c>
      <c r="E108" s="26"/>
      <c r="F108" s="24" t="e">
        <f>VLOOKUP($C108,DiveList!$C$3:$H$71,IF($E108="S",5,IF($E108="P", 4, IF($E108="T", 3,IF($E108="F",6,5)))), FALSE)</f>
        <v>#N/A</v>
      </c>
      <c r="G108" s="31"/>
      <c r="H108" s="32"/>
      <c r="I108" s="32"/>
      <c r="J108" s="33"/>
      <c r="K108" s="33"/>
      <c r="L108" s="53" t="str">
        <f t="shared" si="22"/>
        <v/>
      </c>
      <c r="M108" s="51" t="str">
        <f>IF(ISNUMBER(L108),L108*F108,"")</f>
        <v/>
      </c>
      <c r="N108" s="54" t="str">
        <f>IF(AND(ISNUMBER(N107), ISNUMBER(M108)),N107+M108,"")</f>
        <v/>
      </c>
    </row>
    <row r="109" spans="2:14" x14ac:dyDescent="0.2">
      <c r="B109" s="80" t="s">
        <v>19</v>
      </c>
      <c r="C109" s="25"/>
      <c r="D109" s="23" t="e">
        <f>VLOOKUP($C109,DiveList!$C$3:$D$71,2,FALSE)</f>
        <v>#N/A</v>
      </c>
      <c r="E109" s="26"/>
      <c r="F109" s="24" t="e">
        <f>VLOOKUP($C109,DiveList!$C$3:$H$71,IF($E109="S",5,IF($E109="P", 4, IF($E109="T", 3,IF($E109="F",6,5)))), FALSE)</f>
        <v>#N/A</v>
      </c>
      <c r="G109" s="31"/>
      <c r="H109" s="32"/>
      <c r="I109" s="32"/>
      <c r="J109" s="33"/>
      <c r="K109" s="33"/>
      <c r="L109" s="53" t="str">
        <f t="shared" si="22"/>
        <v/>
      </c>
      <c r="M109" s="51" t="str">
        <f>IF(ISNUMBER(L109),L109*F109,"")</f>
        <v/>
      </c>
      <c r="N109" s="54" t="str">
        <f>IF(AND(ISNUMBER(N108), ISNUMBER(M109)),N108+M109,"")</f>
        <v/>
      </c>
    </row>
    <row r="110" spans="2:14" x14ac:dyDescent="0.2">
      <c r="B110" s="80" t="s">
        <v>159</v>
      </c>
      <c r="C110" s="25"/>
      <c r="D110" s="23" t="e">
        <f>VLOOKUP($C110,DiveList!$C$3:$D$71,2,FALSE)</f>
        <v>#N/A</v>
      </c>
      <c r="E110" s="26"/>
      <c r="F110" s="24" t="e">
        <f>VLOOKUP($C110,DiveList!$C$3:$H$71,IF($E110="S",5,IF($E110="P", 4, IF($E110="T", 3,IF($E110="F",6,5)))), FALSE)</f>
        <v>#N/A</v>
      </c>
      <c r="G110" s="31"/>
      <c r="H110" s="32"/>
      <c r="I110" s="32"/>
      <c r="J110" s="33"/>
      <c r="K110" s="33"/>
      <c r="L110" s="53" t="str">
        <f t="shared" si="22"/>
        <v/>
      </c>
      <c r="M110" s="51" t="str">
        <f>IF(ISNUMBER(L110),L110*F110,"")</f>
        <v/>
      </c>
      <c r="N110" s="54" t="str">
        <f t="shared" ref="N110:N111" si="23">IF(AND(ISNUMBER(N109), ISNUMBER(M110)),N109+M110,"")</f>
        <v/>
      </c>
    </row>
    <row r="111" spans="2:14" ht="13.5" thickBot="1" x14ac:dyDescent="0.25">
      <c r="B111" s="80" t="s">
        <v>159</v>
      </c>
      <c r="C111" s="25"/>
      <c r="D111" s="23" t="e">
        <f>VLOOKUP($C111,DiveList!$C$3:$D$71,2,FALSE)</f>
        <v>#N/A</v>
      </c>
      <c r="E111" s="26"/>
      <c r="F111" s="24" t="e">
        <f>VLOOKUP($C111,DiveList!$C$3:$H$71,IF($E111="S",5,IF($E111="P", 4, IF($E111="T", 3,IF($E111="F",6,5)))), FALSE)</f>
        <v>#N/A</v>
      </c>
      <c r="G111" s="31"/>
      <c r="H111" s="32"/>
      <c r="I111" s="32"/>
      <c r="J111" s="33"/>
      <c r="K111" s="33"/>
      <c r="L111" s="53" t="str">
        <f t="shared" si="22"/>
        <v/>
      </c>
      <c r="M111" s="51" t="str">
        <f>IF(ISNUMBER(L111),L111*F111,"")</f>
        <v/>
      </c>
      <c r="N111" s="54" t="str">
        <f t="shared" si="23"/>
        <v/>
      </c>
    </row>
    <row r="112" spans="2:14" ht="14.25" thickTop="1" thickBot="1" x14ac:dyDescent="0.25">
      <c r="B112" s="56" t="s">
        <v>12</v>
      </c>
      <c r="C112" s="29"/>
      <c r="D112" s="57" t="e">
        <f>VLOOKUP($C112,DiveList!$C$3:$D$71,2,FALSE)</f>
        <v>#N/A</v>
      </c>
      <c r="E112" s="34"/>
      <c r="F112" s="58" t="e">
        <f>VLOOKUP($C112,DiveList!$C$3:$H$71,IF($E112="S",5,IF($E112="P", 4, IF($E112="T", 3,IF($E112="F",6,5)))), FALSE)</f>
        <v>#N/A</v>
      </c>
      <c r="G112" s="35"/>
      <c r="H112" s="36"/>
      <c r="I112" s="36"/>
      <c r="J112" s="36"/>
      <c r="K112" s="36"/>
      <c r="L112" s="59" t="str">
        <f t="shared" si="22"/>
        <v/>
      </c>
      <c r="M112" s="59" t="str">
        <f>IF(ISNUMBER(L112),L112*F112,"")</f>
        <v/>
      </c>
      <c r="N112" s="60" t="str">
        <f>IF(AND(ISNUMBER(N111), ISNUMBER(M112)),N111+M112,"")</f>
        <v/>
      </c>
    </row>
    <row r="113" spans="2:14" ht="14.25" thickTop="1" thickBot="1" x14ac:dyDescent="0.25">
      <c r="B113" s="61"/>
      <c r="C113" s="62"/>
      <c r="D113" s="62"/>
      <c r="E113" s="62"/>
      <c r="F113" s="63"/>
      <c r="G113" s="46"/>
      <c r="H113" s="40"/>
      <c r="I113" s="40"/>
      <c r="J113" s="40"/>
      <c r="K113" s="40"/>
      <c r="L113" s="40"/>
      <c r="M113" s="64" t="s">
        <v>30</v>
      </c>
      <c r="N113" s="74" t="str">
        <f>IF(ISNUMBER(N112),N112,N111)</f>
        <v/>
      </c>
    </row>
    <row r="114" spans="2:14" ht="13.5" thickTop="1" x14ac:dyDescent="0.2">
      <c r="B114" s="1"/>
      <c r="C114" s="5"/>
      <c r="D114" s="5"/>
      <c r="E114" s="5"/>
      <c r="F114" s="6"/>
      <c r="G114" s="2"/>
    </row>
    <row r="115" spans="2:14" ht="13.5" thickBot="1" x14ac:dyDescent="0.25"/>
    <row r="116" spans="2:14" x14ac:dyDescent="0.2">
      <c r="B116" s="42" t="s">
        <v>13</v>
      </c>
      <c r="C116" s="88"/>
      <c r="D116" s="43" t="s">
        <v>16</v>
      </c>
      <c r="E116" s="9" t="s">
        <v>110</v>
      </c>
      <c r="F116" s="44"/>
      <c r="G116" s="44"/>
      <c r="H116" s="44"/>
      <c r="I116" s="44"/>
      <c r="J116" s="44"/>
      <c r="K116" s="44"/>
      <c r="L116" s="44"/>
      <c r="M116" s="65" t="s">
        <v>128</v>
      </c>
      <c r="N116" s="90"/>
    </row>
    <row r="117" spans="2:14" ht="13.5" thickBot="1" x14ac:dyDescent="0.25">
      <c r="B117" s="71" t="s">
        <v>14</v>
      </c>
      <c r="C117" s="89"/>
      <c r="D117" s="43" t="s">
        <v>17</v>
      </c>
      <c r="E117" s="9" t="s">
        <v>127</v>
      </c>
      <c r="F117" s="44"/>
      <c r="G117" s="44"/>
      <c r="H117" s="44"/>
      <c r="I117" s="44"/>
      <c r="J117" s="44"/>
      <c r="K117" s="44"/>
      <c r="L117" s="44"/>
      <c r="M117" s="72" t="s">
        <v>129</v>
      </c>
      <c r="N117" s="91"/>
    </row>
    <row r="118" spans="2:14" x14ac:dyDescent="0.2">
      <c r="B118" s="45"/>
      <c r="C118" s="46"/>
      <c r="D118" s="46"/>
      <c r="E118" s="46"/>
      <c r="F118" s="46"/>
      <c r="G118" s="46"/>
      <c r="H118" s="40"/>
      <c r="I118" s="40"/>
      <c r="J118" s="40"/>
      <c r="K118" s="40"/>
      <c r="L118" s="40"/>
      <c r="M118" s="40"/>
      <c r="N118" s="40"/>
    </row>
    <row r="119" spans="2:14" x14ac:dyDescent="0.2">
      <c r="B119" s="47"/>
      <c r="C119" s="48" t="s">
        <v>3</v>
      </c>
      <c r="D119" s="49" t="s">
        <v>4</v>
      </c>
      <c r="E119" s="49" t="s">
        <v>5</v>
      </c>
      <c r="F119" s="49" t="s">
        <v>6</v>
      </c>
      <c r="G119" s="49">
        <v>1</v>
      </c>
      <c r="H119" s="50">
        <v>2</v>
      </c>
      <c r="I119" s="50">
        <v>3</v>
      </c>
      <c r="J119" s="50">
        <v>4</v>
      </c>
      <c r="K119" s="50">
        <v>5</v>
      </c>
      <c r="L119" s="51" t="s">
        <v>7</v>
      </c>
      <c r="M119" s="51" t="s">
        <v>8</v>
      </c>
      <c r="N119" s="51" t="s">
        <v>126</v>
      </c>
    </row>
    <row r="120" spans="2:14" x14ac:dyDescent="0.2">
      <c r="B120" s="52" t="s">
        <v>9</v>
      </c>
      <c r="C120" s="30">
        <v>101</v>
      </c>
      <c r="D120" s="27" t="s">
        <v>22</v>
      </c>
      <c r="E120" s="28"/>
      <c r="F120" s="24">
        <v>1.9</v>
      </c>
      <c r="G120" s="31"/>
      <c r="H120" s="32"/>
      <c r="I120" s="32"/>
      <c r="J120" s="32"/>
      <c r="K120" s="32"/>
      <c r="L120" s="53" t="str">
        <f>IF(COUNT(G120:K120)=0,"", IF(COUNT(G120:K120)=2,SUM(G120:K120)*1.5, IF(COUNT(G120:K120)=3,SUM(G120:K120), IF(COUNT(G120:K120)=5,SUM(G120:K120)-MIN(G120:K120)-MAX(G120:K120), ))))</f>
        <v/>
      </c>
      <c r="M120" s="51" t="str">
        <f t="shared" ref="M120:M121" si="24">IF(ISNUMBER(L120),L120*F120,"")</f>
        <v/>
      </c>
      <c r="N120" s="54" t="str">
        <f>M120</f>
        <v/>
      </c>
    </row>
    <row r="121" spans="2:14" x14ac:dyDescent="0.2">
      <c r="B121" s="55" t="s">
        <v>10</v>
      </c>
      <c r="C121" s="25"/>
      <c r="D121" s="23" t="e">
        <f>VLOOKUP($C121,DiveList!$C$3:$D$71,2,FALSE)</f>
        <v>#N/A</v>
      </c>
      <c r="E121" s="26"/>
      <c r="F121" s="24" t="e">
        <f>VLOOKUP($C121,DiveList!$C$3:$H$71,IF($E121="S",5,IF($E121="P", 4, IF($E121="T", 3,IF($E121="F",6,5)))), FALSE)</f>
        <v>#N/A</v>
      </c>
      <c r="G121" s="31"/>
      <c r="H121" s="32"/>
      <c r="I121" s="32"/>
      <c r="J121" s="33"/>
      <c r="K121" s="33"/>
      <c r="L121" s="53" t="str">
        <f t="shared" ref="L121:L126" si="25">IF(COUNT(G121:K121)=0,"", IF(COUNT(G121:K121)=2,SUM(G121:K121)*1.5, IF(COUNT(G121:K121)=3,SUM(G121:K121), IF(COUNT(G121:K121)=5,SUM(G121:K121)-MIN(G121:K121)-MAX(G121:K121), ))))</f>
        <v/>
      </c>
      <c r="M121" s="51" t="str">
        <f t="shared" si="24"/>
        <v/>
      </c>
      <c r="N121" s="54" t="str">
        <f>IF(AND(ISNUMBER(N120), ISNUMBER(M121)),N120+M121,"")</f>
        <v/>
      </c>
    </row>
    <row r="122" spans="2:14" x14ac:dyDescent="0.2">
      <c r="B122" s="55" t="s">
        <v>11</v>
      </c>
      <c r="C122" s="25"/>
      <c r="D122" s="23" t="e">
        <f>VLOOKUP($C122,DiveList!$C$3:$D$71,2,FALSE)</f>
        <v>#N/A</v>
      </c>
      <c r="E122" s="26"/>
      <c r="F122" s="24" t="e">
        <f>VLOOKUP($C122,DiveList!$C$3:$H$71,IF($E122="S",5,IF($E122="P", 4, IF($E122="T", 3,IF($E122="F",6,5)))), FALSE)</f>
        <v>#N/A</v>
      </c>
      <c r="G122" s="31"/>
      <c r="H122" s="32"/>
      <c r="I122" s="32"/>
      <c r="J122" s="33"/>
      <c r="K122" s="33"/>
      <c r="L122" s="53" t="str">
        <f t="shared" si="25"/>
        <v/>
      </c>
      <c r="M122" s="51" t="str">
        <f>IF(ISNUMBER(L122),L122*F122,"")</f>
        <v/>
      </c>
      <c r="N122" s="54" t="str">
        <f>IF(AND(ISNUMBER(N121), ISNUMBER(M122)),N121+M122,"")</f>
        <v/>
      </c>
    </row>
    <row r="123" spans="2:14" x14ac:dyDescent="0.2">
      <c r="B123" s="80" t="s">
        <v>19</v>
      </c>
      <c r="C123" s="25"/>
      <c r="D123" s="23" t="e">
        <f>VLOOKUP($C123,DiveList!$C$3:$D$71,2,FALSE)</f>
        <v>#N/A</v>
      </c>
      <c r="E123" s="26"/>
      <c r="F123" s="24" t="e">
        <f>VLOOKUP($C123,DiveList!$C$3:$H$71,IF($E123="S",5,IF($E123="P", 4, IF($E123="T", 3,IF($E123="F",6,5)))), FALSE)</f>
        <v>#N/A</v>
      </c>
      <c r="G123" s="31"/>
      <c r="H123" s="32"/>
      <c r="I123" s="32"/>
      <c r="J123" s="33"/>
      <c r="K123" s="33"/>
      <c r="L123" s="53" t="str">
        <f t="shared" si="25"/>
        <v/>
      </c>
      <c r="M123" s="51" t="str">
        <f>IF(ISNUMBER(L123),L123*F123,"")</f>
        <v/>
      </c>
      <c r="N123" s="54" t="str">
        <f>IF(AND(ISNUMBER(N122), ISNUMBER(M123)),N122+M123,"")</f>
        <v/>
      </c>
    </row>
    <row r="124" spans="2:14" x14ac:dyDescent="0.2">
      <c r="B124" s="80" t="s">
        <v>159</v>
      </c>
      <c r="C124" s="25"/>
      <c r="D124" s="23" t="e">
        <f>VLOOKUP($C124,DiveList!$C$3:$D$71,2,FALSE)</f>
        <v>#N/A</v>
      </c>
      <c r="E124" s="26"/>
      <c r="F124" s="24" t="e">
        <f>VLOOKUP($C124,DiveList!$C$3:$H$71,IF($E124="S",5,IF($E124="P", 4, IF($E124="T", 3,IF($E124="F",6,5)))), FALSE)</f>
        <v>#N/A</v>
      </c>
      <c r="G124" s="31"/>
      <c r="H124" s="32"/>
      <c r="I124" s="32"/>
      <c r="J124" s="33"/>
      <c r="K124" s="33"/>
      <c r="L124" s="53" t="str">
        <f t="shared" si="25"/>
        <v/>
      </c>
      <c r="M124" s="51" t="str">
        <f>IF(ISNUMBER(L124),L124*F124,"")</f>
        <v/>
      </c>
      <c r="N124" s="54" t="str">
        <f t="shared" ref="N124:N125" si="26">IF(AND(ISNUMBER(N123), ISNUMBER(M124)),N123+M124,"")</f>
        <v/>
      </c>
    </row>
    <row r="125" spans="2:14" ht="13.5" thickBot="1" x14ac:dyDescent="0.25">
      <c r="B125" s="80" t="s">
        <v>159</v>
      </c>
      <c r="C125" s="25"/>
      <c r="D125" s="23" t="e">
        <f>VLOOKUP($C125,DiveList!$C$3:$D$71,2,FALSE)</f>
        <v>#N/A</v>
      </c>
      <c r="E125" s="26"/>
      <c r="F125" s="24" t="e">
        <f>VLOOKUP($C125,DiveList!$C$3:$H$71,IF($E125="S",5,IF($E125="P", 4, IF($E125="T", 3,IF($E125="F",6,5)))), FALSE)</f>
        <v>#N/A</v>
      </c>
      <c r="G125" s="31"/>
      <c r="H125" s="32"/>
      <c r="I125" s="32"/>
      <c r="J125" s="33"/>
      <c r="K125" s="33"/>
      <c r="L125" s="53" t="str">
        <f t="shared" si="25"/>
        <v/>
      </c>
      <c r="M125" s="51" t="str">
        <f>IF(ISNUMBER(L125),L125*F125,"")</f>
        <v/>
      </c>
      <c r="N125" s="54" t="str">
        <f t="shared" si="26"/>
        <v/>
      </c>
    </row>
    <row r="126" spans="2:14" ht="14.25" thickTop="1" thickBot="1" x14ac:dyDescent="0.25">
      <c r="B126" s="56" t="s">
        <v>12</v>
      </c>
      <c r="C126" s="29"/>
      <c r="D126" s="57" t="e">
        <f>VLOOKUP($C126,DiveList!$C$3:$D$71,2,FALSE)</f>
        <v>#N/A</v>
      </c>
      <c r="E126" s="34"/>
      <c r="F126" s="58" t="e">
        <f>VLOOKUP($C126,DiveList!$C$3:$H$71,IF($E126="S",5,IF($E126="P", 4, IF($E126="T", 3,IF($E126="F",6,5)))), FALSE)</f>
        <v>#N/A</v>
      </c>
      <c r="G126" s="35"/>
      <c r="H126" s="36"/>
      <c r="I126" s="36"/>
      <c r="J126" s="36"/>
      <c r="K126" s="36"/>
      <c r="L126" s="59" t="str">
        <f t="shared" si="25"/>
        <v/>
      </c>
      <c r="M126" s="59" t="str">
        <f>IF(ISNUMBER(L126),L126*F126,"")</f>
        <v/>
      </c>
      <c r="N126" s="60" t="str">
        <f>IF(AND(ISNUMBER(N125), ISNUMBER(M126)),N125+M126,"")</f>
        <v/>
      </c>
    </row>
    <row r="127" spans="2:14" ht="14.25" thickTop="1" thickBot="1" x14ac:dyDescent="0.25">
      <c r="B127" s="61"/>
      <c r="C127" s="62"/>
      <c r="D127" s="62"/>
      <c r="E127" s="62"/>
      <c r="F127" s="63"/>
      <c r="G127" s="46"/>
      <c r="H127" s="40"/>
      <c r="I127" s="40"/>
      <c r="J127" s="40"/>
      <c r="K127" s="40"/>
      <c r="L127" s="40"/>
      <c r="M127" s="64" t="s">
        <v>30</v>
      </c>
      <c r="N127" s="74" t="str">
        <f>IF(ISNUMBER(N126),N126,N125)</f>
        <v/>
      </c>
    </row>
    <row r="128" spans="2:14" ht="13.5" thickTop="1" x14ac:dyDescent="0.2">
      <c r="B128" s="1"/>
      <c r="C128" s="5"/>
      <c r="D128" s="5"/>
      <c r="E128" s="5"/>
      <c r="F128" s="6"/>
      <c r="G128" s="2"/>
    </row>
    <row r="129" spans="2:14" ht="13.5" thickBot="1" x14ac:dyDescent="0.25"/>
    <row r="130" spans="2:14" x14ac:dyDescent="0.2">
      <c r="B130" s="42" t="s">
        <v>13</v>
      </c>
      <c r="C130" s="88"/>
      <c r="D130" s="43" t="s">
        <v>16</v>
      </c>
      <c r="E130" s="9" t="s">
        <v>110</v>
      </c>
      <c r="F130" s="44"/>
      <c r="G130" s="44"/>
      <c r="H130" s="44"/>
      <c r="I130" s="44"/>
      <c r="J130" s="44"/>
      <c r="K130" s="44"/>
      <c r="L130" s="44"/>
      <c r="M130" s="65" t="s">
        <v>128</v>
      </c>
      <c r="N130" s="90"/>
    </row>
    <row r="131" spans="2:14" ht="13.5" thickBot="1" x14ac:dyDescent="0.25">
      <c r="B131" s="71" t="s">
        <v>14</v>
      </c>
      <c r="C131" s="89"/>
      <c r="D131" s="43" t="s">
        <v>17</v>
      </c>
      <c r="E131" s="9" t="s">
        <v>127</v>
      </c>
      <c r="F131" s="44"/>
      <c r="G131" s="44"/>
      <c r="H131" s="44"/>
      <c r="I131" s="44"/>
      <c r="J131" s="44"/>
      <c r="K131" s="44"/>
      <c r="L131" s="44"/>
      <c r="M131" s="72" t="s">
        <v>129</v>
      </c>
      <c r="N131" s="91"/>
    </row>
    <row r="132" spans="2:14" x14ac:dyDescent="0.2">
      <c r="B132" s="45"/>
      <c r="C132" s="46"/>
      <c r="D132" s="46"/>
      <c r="E132" s="46"/>
      <c r="F132" s="46"/>
      <c r="G132" s="46"/>
      <c r="H132" s="40"/>
      <c r="I132" s="40"/>
      <c r="J132" s="40"/>
      <c r="K132" s="40"/>
      <c r="L132" s="40"/>
      <c r="M132" s="40"/>
      <c r="N132" s="40"/>
    </row>
    <row r="133" spans="2:14" x14ac:dyDescent="0.2">
      <c r="B133" s="47"/>
      <c r="C133" s="48" t="s">
        <v>3</v>
      </c>
      <c r="D133" s="49" t="s">
        <v>4</v>
      </c>
      <c r="E133" s="49" t="s">
        <v>5</v>
      </c>
      <c r="F133" s="49" t="s">
        <v>6</v>
      </c>
      <c r="G133" s="49">
        <v>1</v>
      </c>
      <c r="H133" s="50">
        <v>2</v>
      </c>
      <c r="I133" s="50">
        <v>3</v>
      </c>
      <c r="J133" s="50">
        <v>4</v>
      </c>
      <c r="K133" s="50">
        <v>5</v>
      </c>
      <c r="L133" s="51" t="s">
        <v>7</v>
      </c>
      <c r="M133" s="51" t="s">
        <v>8</v>
      </c>
      <c r="N133" s="51" t="s">
        <v>126</v>
      </c>
    </row>
    <row r="134" spans="2:14" x14ac:dyDescent="0.2">
      <c r="B134" s="52" t="s">
        <v>9</v>
      </c>
      <c r="C134" s="30">
        <v>101</v>
      </c>
      <c r="D134" s="27" t="s">
        <v>22</v>
      </c>
      <c r="E134" s="28"/>
      <c r="F134" s="24">
        <v>1.9</v>
      </c>
      <c r="G134" s="31"/>
      <c r="H134" s="32"/>
      <c r="I134" s="32"/>
      <c r="J134" s="32"/>
      <c r="K134" s="32"/>
      <c r="L134" s="53" t="str">
        <f>IF(COUNT(G134:K134)=0,"", IF(COUNT(G134:K134)=2,SUM(G134:K134)*1.5, IF(COUNT(G134:K134)=3,SUM(G134:K134), IF(COUNT(G134:K134)=5,SUM(G134:K134)-MIN(G134:K134)-MAX(G134:K134), ))))</f>
        <v/>
      </c>
      <c r="M134" s="51" t="str">
        <f t="shared" ref="M134:M135" si="27">IF(ISNUMBER(L134),L134*F134,"")</f>
        <v/>
      </c>
      <c r="N134" s="54" t="str">
        <f>M134</f>
        <v/>
      </c>
    </row>
    <row r="135" spans="2:14" x14ac:dyDescent="0.2">
      <c r="B135" s="55" t="s">
        <v>10</v>
      </c>
      <c r="C135" s="25"/>
      <c r="D135" s="23" t="e">
        <f>VLOOKUP($C135,DiveList!$C$3:$D$71,2,FALSE)</f>
        <v>#N/A</v>
      </c>
      <c r="E135" s="26"/>
      <c r="F135" s="24" t="e">
        <f>VLOOKUP($C135,DiveList!$C$3:$H$71,IF($E135="S",5,IF($E135="P", 4, IF($E135="T", 3,IF($E135="F",6,5)))), FALSE)</f>
        <v>#N/A</v>
      </c>
      <c r="G135" s="31"/>
      <c r="H135" s="32"/>
      <c r="I135" s="32"/>
      <c r="J135" s="33"/>
      <c r="K135" s="33"/>
      <c r="L135" s="53" t="str">
        <f t="shared" ref="L135:L140" si="28">IF(COUNT(G135:K135)=0,"", IF(COUNT(G135:K135)=2,SUM(G135:K135)*1.5, IF(COUNT(G135:K135)=3,SUM(G135:K135), IF(COUNT(G135:K135)=5,SUM(G135:K135)-MIN(G135:K135)-MAX(G135:K135), ))))</f>
        <v/>
      </c>
      <c r="M135" s="51" t="str">
        <f t="shared" si="27"/>
        <v/>
      </c>
      <c r="N135" s="54" t="str">
        <f>IF(AND(ISNUMBER(N134), ISNUMBER(M135)),N134+M135,"")</f>
        <v/>
      </c>
    </row>
    <row r="136" spans="2:14" x14ac:dyDescent="0.2">
      <c r="B136" s="55" t="s">
        <v>11</v>
      </c>
      <c r="C136" s="25"/>
      <c r="D136" s="23" t="e">
        <f>VLOOKUP($C136,DiveList!$C$3:$D$71,2,FALSE)</f>
        <v>#N/A</v>
      </c>
      <c r="E136" s="26"/>
      <c r="F136" s="24" t="e">
        <f>VLOOKUP($C136,DiveList!$C$3:$H$71,IF($E136="S",5,IF($E136="P", 4, IF($E136="T", 3,IF($E136="F",6,5)))), FALSE)</f>
        <v>#N/A</v>
      </c>
      <c r="G136" s="31"/>
      <c r="H136" s="32"/>
      <c r="I136" s="32"/>
      <c r="J136" s="33"/>
      <c r="K136" s="33"/>
      <c r="L136" s="53" t="str">
        <f t="shared" si="28"/>
        <v/>
      </c>
      <c r="M136" s="51" t="str">
        <f>IF(ISNUMBER(L136),L136*F136,"")</f>
        <v/>
      </c>
      <c r="N136" s="54" t="str">
        <f>IF(AND(ISNUMBER(N135), ISNUMBER(M136)),N135+M136,"")</f>
        <v/>
      </c>
    </row>
    <row r="137" spans="2:14" x14ac:dyDescent="0.2">
      <c r="B137" s="80" t="s">
        <v>19</v>
      </c>
      <c r="C137" s="25"/>
      <c r="D137" s="23" t="e">
        <f>VLOOKUP($C137,DiveList!$C$3:$D$71,2,FALSE)</f>
        <v>#N/A</v>
      </c>
      <c r="E137" s="26"/>
      <c r="F137" s="24" t="e">
        <f>VLOOKUP($C137,DiveList!$C$3:$H$71,IF($E137="S",5,IF($E137="P", 4, IF($E137="T", 3,IF($E137="F",6,5)))), FALSE)</f>
        <v>#N/A</v>
      </c>
      <c r="G137" s="31"/>
      <c r="H137" s="32"/>
      <c r="I137" s="32"/>
      <c r="J137" s="33"/>
      <c r="K137" s="33"/>
      <c r="L137" s="53" t="str">
        <f t="shared" si="28"/>
        <v/>
      </c>
      <c r="M137" s="51" t="str">
        <f>IF(ISNUMBER(L137),L137*F137,"")</f>
        <v/>
      </c>
      <c r="N137" s="54" t="str">
        <f>IF(AND(ISNUMBER(N136), ISNUMBER(M137)),N136+M137,"")</f>
        <v/>
      </c>
    </row>
    <row r="138" spans="2:14" x14ac:dyDescent="0.2">
      <c r="B138" s="80" t="s">
        <v>159</v>
      </c>
      <c r="C138" s="25"/>
      <c r="D138" s="23" t="e">
        <f>VLOOKUP($C138,DiveList!$C$3:$D$71,2,FALSE)</f>
        <v>#N/A</v>
      </c>
      <c r="E138" s="26"/>
      <c r="F138" s="24" t="e">
        <f>VLOOKUP($C138,DiveList!$C$3:$H$71,IF($E138="S",5,IF($E138="P", 4, IF($E138="T", 3,IF($E138="F",6,5)))), FALSE)</f>
        <v>#N/A</v>
      </c>
      <c r="G138" s="31"/>
      <c r="H138" s="32"/>
      <c r="I138" s="32"/>
      <c r="J138" s="33"/>
      <c r="K138" s="33"/>
      <c r="L138" s="53" t="str">
        <f t="shared" si="28"/>
        <v/>
      </c>
      <c r="M138" s="51" t="str">
        <f>IF(ISNUMBER(L138),L138*F138,"")</f>
        <v/>
      </c>
      <c r="N138" s="54" t="str">
        <f t="shared" ref="N138:N139" si="29">IF(AND(ISNUMBER(N137), ISNUMBER(M138)),N137+M138,"")</f>
        <v/>
      </c>
    </row>
    <row r="139" spans="2:14" ht="13.5" thickBot="1" x14ac:dyDescent="0.25">
      <c r="B139" s="80" t="s">
        <v>159</v>
      </c>
      <c r="C139" s="25"/>
      <c r="D139" s="23" t="e">
        <f>VLOOKUP($C139,DiveList!$C$3:$D$71,2,FALSE)</f>
        <v>#N/A</v>
      </c>
      <c r="E139" s="26"/>
      <c r="F139" s="24" t="e">
        <f>VLOOKUP($C139,DiveList!$C$3:$H$71,IF($E139="S",5,IF($E139="P", 4, IF($E139="T", 3,IF($E139="F",6,5)))), FALSE)</f>
        <v>#N/A</v>
      </c>
      <c r="G139" s="31"/>
      <c r="H139" s="32"/>
      <c r="I139" s="32"/>
      <c r="J139" s="33"/>
      <c r="K139" s="33"/>
      <c r="L139" s="53" t="str">
        <f t="shared" si="28"/>
        <v/>
      </c>
      <c r="M139" s="51" t="str">
        <f>IF(ISNUMBER(L139),L139*F139,"")</f>
        <v/>
      </c>
      <c r="N139" s="54" t="str">
        <f t="shared" si="29"/>
        <v/>
      </c>
    </row>
    <row r="140" spans="2:14" ht="14.25" thickTop="1" thickBot="1" x14ac:dyDescent="0.25">
      <c r="B140" s="56" t="s">
        <v>12</v>
      </c>
      <c r="C140" s="29"/>
      <c r="D140" s="57" t="e">
        <f>VLOOKUP($C140,DiveList!$C$3:$D$71,2,FALSE)</f>
        <v>#N/A</v>
      </c>
      <c r="E140" s="34"/>
      <c r="F140" s="58" t="e">
        <f>VLOOKUP($C140,DiveList!$C$3:$H$71,IF($E140="S",5,IF($E140="P", 4, IF($E140="T", 3,IF($E140="F",6,5)))), FALSE)</f>
        <v>#N/A</v>
      </c>
      <c r="G140" s="35"/>
      <c r="H140" s="36"/>
      <c r="I140" s="36"/>
      <c r="J140" s="36"/>
      <c r="K140" s="36"/>
      <c r="L140" s="59" t="str">
        <f t="shared" si="28"/>
        <v/>
      </c>
      <c r="M140" s="59" t="str">
        <f>IF(ISNUMBER(L140),L140*F140,"")</f>
        <v/>
      </c>
      <c r="N140" s="60" t="str">
        <f>IF(AND(ISNUMBER(N139), ISNUMBER(M140)),N139+M140,"")</f>
        <v/>
      </c>
    </row>
    <row r="141" spans="2:14" ht="14.25" thickTop="1" thickBot="1" x14ac:dyDescent="0.25">
      <c r="B141" s="61"/>
      <c r="C141" s="62"/>
      <c r="D141" s="62"/>
      <c r="E141" s="62"/>
      <c r="F141" s="63"/>
      <c r="G141" s="46"/>
      <c r="H141" s="40"/>
      <c r="I141" s="40"/>
      <c r="J141" s="40"/>
      <c r="K141" s="40"/>
      <c r="L141" s="40"/>
      <c r="M141" s="64" t="s">
        <v>30</v>
      </c>
      <c r="N141" s="74" t="str">
        <f>IF(ISNUMBER(N140),N140,N139)</f>
        <v/>
      </c>
    </row>
    <row r="142" spans="2:14" ht="13.5" thickTop="1" x14ac:dyDescent="0.2">
      <c r="B142" s="1"/>
      <c r="C142" s="5"/>
      <c r="D142" s="5"/>
      <c r="E142" s="5"/>
      <c r="F142" s="6"/>
      <c r="G142" s="2"/>
    </row>
    <row r="143" spans="2:14" ht="13.5" thickBot="1" x14ac:dyDescent="0.25"/>
    <row r="144" spans="2:14" x14ac:dyDescent="0.2">
      <c r="B144" s="42" t="s">
        <v>13</v>
      </c>
      <c r="C144" s="88"/>
      <c r="D144" s="43" t="s">
        <v>16</v>
      </c>
      <c r="E144" s="9" t="s">
        <v>110</v>
      </c>
      <c r="F144" s="44"/>
      <c r="G144" s="44"/>
      <c r="H144" s="44"/>
      <c r="I144" s="44"/>
      <c r="J144" s="44"/>
      <c r="K144" s="44"/>
      <c r="L144" s="44"/>
      <c r="M144" s="65" t="s">
        <v>128</v>
      </c>
      <c r="N144" s="90"/>
    </row>
    <row r="145" spans="2:14" ht="13.5" thickBot="1" x14ac:dyDescent="0.25">
      <c r="B145" s="71" t="s">
        <v>14</v>
      </c>
      <c r="C145" s="89"/>
      <c r="D145" s="43" t="s">
        <v>17</v>
      </c>
      <c r="E145" s="9" t="s">
        <v>127</v>
      </c>
      <c r="F145" s="44"/>
      <c r="G145" s="44"/>
      <c r="H145" s="44"/>
      <c r="I145" s="44"/>
      <c r="J145" s="44"/>
      <c r="K145" s="44"/>
      <c r="L145" s="44"/>
      <c r="M145" s="72" t="s">
        <v>129</v>
      </c>
      <c r="N145" s="91"/>
    </row>
    <row r="146" spans="2:14" x14ac:dyDescent="0.2">
      <c r="B146" s="45"/>
      <c r="C146" s="46"/>
      <c r="D146" s="46"/>
      <c r="E146" s="46"/>
      <c r="F146" s="46"/>
      <c r="G146" s="46"/>
      <c r="H146" s="40"/>
      <c r="I146" s="40"/>
      <c r="J146" s="40"/>
      <c r="K146" s="40"/>
      <c r="L146" s="40"/>
      <c r="M146" s="40"/>
      <c r="N146" s="40"/>
    </row>
    <row r="147" spans="2:14" x14ac:dyDescent="0.2">
      <c r="B147" s="47"/>
      <c r="C147" s="48" t="s">
        <v>3</v>
      </c>
      <c r="D147" s="49" t="s">
        <v>4</v>
      </c>
      <c r="E147" s="49" t="s">
        <v>5</v>
      </c>
      <c r="F147" s="49" t="s">
        <v>6</v>
      </c>
      <c r="G147" s="49">
        <v>1</v>
      </c>
      <c r="H147" s="50">
        <v>2</v>
      </c>
      <c r="I147" s="50">
        <v>3</v>
      </c>
      <c r="J147" s="50">
        <v>4</v>
      </c>
      <c r="K147" s="50">
        <v>5</v>
      </c>
      <c r="L147" s="51" t="s">
        <v>7</v>
      </c>
      <c r="M147" s="51" t="s">
        <v>8</v>
      </c>
      <c r="N147" s="51" t="s">
        <v>126</v>
      </c>
    </row>
    <row r="148" spans="2:14" x14ac:dyDescent="0.2">
      <c r="B148" s="52" t="s">
        <v>9</v>
      </c>
      <c r="C148" s="30">
        <v>101</v>
      </c>
      <c r="D148" s="27" t="s">
        <v>22</v>
      </c>
      <c r="E148" s="28"/>
      <c r="F148" s="24">
        <v>1.9</v>
      </c>
      <c r="G148" s="31"/>
      <c r="H148" s="32"/>
      <c r="I148" s="32"/>
      <c r="J148" s="32"/>
      <c r="K148" s="32"/>
      <c r="L148" s="53" t="str">
        <f>IF(COUNT(G148:K148)=0,"", IF(COUNT(G148:K148)=2,SUM(G148:K148)*1.5, IF(COUNT(G148:K148)=3,SUM(G148:K148), IF(COUNT(G148:K148)=5,SUM(G148:K148)-MIN(G148:K148)-MAX(G148:K148), ))))</f>
        <v/>
      </c>
      <c r="M148" s="51" t="str">
        <f t="shared" ref="M148:M149" si="30">IF(ISNUMBER(L148),L148*F148,"")</f>
        <v/>
      </c>
      <c r="N148" s="54" t="str">
        <f>M148</f>
        <v/>
      </c>
    </row>
    <row r="149" spans="2:14" x14ac:dyDescent="0.2">
      <c r="B149" s="55" t="s">
        <v>10</v>
      </c>
      <c r="C149" s="25"/>
      <c r="D149" s="23" t="e">
        <f>VLOOKUP($C149,DiveList!$C$3:$D$71,2,FALSE)</f>
        <v>#N/A</v>
      </c>
      <c r="E149" s="26"/>
      <c r="F149" s="24" t="e">
        <f>VLOOKUP($C149,DiveList!$C$3:$H$71,IF($E149="S",5,IF($E149="P", 4, IF($E149="T", 3,IF($E149="F",6,5)))), FALSE)</f>
        <v>#N/A</v>
      </c>
      <c r="G149" s="31"/>
      <c r="H149" s="32"/>
      <c r="I149" s="32"/>
      <c r="J149" s="33"/>
      <c r="K149" s="33"/>
      <c r="L149" s="53" t="str">
        <f t="shared" ref="L149:L154" si="31">IF(COUNT(G149:K149)=0,"", IF(COUNT(G149:K149)=2,SUM(G149:K149)*1.5, IF(COUNT(G149:K149)=3,SUM(G149:K149), IF(COUNT(G149:K149)=5,SUM(G149:K149)-MIN(G149:K149)-MAX(G149:K149), ))))</f>
        <v/>
      </c>
      <c r="M149" s="51" t="str">
        <f t="shared" si="30"/>
        <v/>
      </c>
      <c r="N149" s="54" t="str">
        <f>IF(AND(ISNUMBER(N148), ISNUMBER(M149)),N148+M149,"")</f>
        <v/>
      </c>
    </row>
    <row r="150" spans="2:14" x14ac:dyDescent="0.2">
      <c r="B150" s="55" t="s">
        <v>11</v>
      </c>
      <c r="C150" s="25"/>
      <c r="D150" s="23" t="e">
        <f>VLOOKUP($C150,DiveList!$C$3:$D$71,2,FALSE)</f>
        <v>#N/A</v>
      </c>
      <c r="E150" s="26"/>
      <c r="F150" s="24" t="e">
        <f>VLOOKUP($C150,DiveList!$C$3:$H$71,IF($E150="S",5,IF($E150="P", 4, IF($E150="T", 3,IF($E150="F",6,5)))), FALSE)</f>
        <v>#N/A</v>
      </c>
      <c r="G150" s="31"/>
      <c r="H150" s="32"/>
      <c r="I150" s="32"/>
      <c r="J150" s="33"/>
      <c r="K150" s="33"/>
      <c r="L150" s="53" t="str">
        <f t="shared" si="31"/>
        <v/>
      </c>
      <c r="M150" s="51" t="str">
        <f>IF(ISNUMBER(L150),L150*F150,"")</f>
        <v/>
      </c>
      <c r="N150" s="54" t="str">
        <f>IF(AND(ISNUMBER(N149), ISNUMBER(M150)),N149+M150,"")</f>
        <v/>
      </c>
    </row>
    <row r="151" spans="2:14" x14ac:dyDescent="0.2">
      <c r="B151" s="80" t="s">
        <v>19</v>
      </c>
      <c r="C151" s="25"/>
      <c r="D151" s="23" t="e">
        <f>VLOOKUP($C151,DiveList!$C$3:$D$71,2,FALSE)</f>
        <v>#N/A</v>
      </c>
      <c r="E151" s="26"/>
      <c r="F151" s="24" t="e">
        <f>VLOOKUP($C151,DiveList!$C$3:$H$71,IF($E151="S",5,IF($E151="P", 4, IF($E151="T", 3,IF($E151="F",6,5)))), FALSE)</f>
        <v>#N/A</v>
      </c>
      <c r="G151" s="31"/>
      <c r="H151" s="32"/>
      <c r="I151" s="32"/>
      <c r="J151" s="33"/>
      <c r="K151" s="33"/>
      <c r="L151" s="53" t="str">
        <f t="shared" si="31"/>
        <v/>
      </c>
      <c r="M151" s="51" t="str">
        <f>IF(ISNUMBER(L151),L151*F151,"")</f>
        <v/>
      </c>
      <c r="N151" s="54" t="str">
        <f>IF(AND(ISNUMBER(N150), ISNUMBER(M151)),N150+M151,"")</f>
        <v/>
      </c>
    </row>
    <row r="152" spans="2:14" x14ac:dyDescent="0.2">
      <c r="B152" s="80" t="s">
        <v>159</v>
      </c>
      <c r="C152" s="25"/>
      <c r="D152" s="23" t="e">
        <f>VLOOKUP($C152,DiveList!$C$3:$D$71,2,FALSE)</f>
        <v>#N/A</v>
      </c>
      <c r="E152" s="26"/>
      <c r="F152" s="24" t="e">
        <f>VLOOKUP($C152,DiveList!$C$3:$H$71,IF($E152="S",5,IF($E152="P", 4, IF($E152="T", 3,IF($E152="F",6,5)))), FALSE)</f>
        <v>#N/A</v>
      </c>
      <c r="G152" s="31"/>
      <c r="H152" s="32"/>
      <c r="I152" s="32"/>
      <c r="J152" s="33"/>
      <c r="K152" s="33"/>
      <c r="L152" s="53" t="str">
        <f t="shared" si="31"/>
        <v/>
      </c>
      <c r="M152" s="51" t="str">
        <f>IF(ISNUMBER(L152),L152*F152,"")</f>
        <v/>
      </c>
      <c r="N152" s="54" t="str">
        <f t="shared" ref="N152:N153" si="32">IF(AND(ISNUMBER(N151), ISNUMBER(M152)),N151+M152,"")</f>
        <v/>
      </c>
    </row>
    <row r="153" spans="2:14" ht="13.5" thickBot="1" x14ac:dyDescent="0.25">
      <c r="B153" s="80" t="s">
        <v>159</v>
      </c>
      <c r="C153" s="25"/>
      <c r="D153" s="23" t="e">
        <f>VLOOKUP($C153,DiveList!$C$3:$D$71,2,FALSE)</f>
        <v>#N/A</v>
      </c>
      <c r="E153" s="26"/>
      <c r="F153" s="24" t="e">
        <f>VLOOKUP($C153,DiveList!$C$3:$H$71,IF($E153="S",5,IF($E153="P", 4, IF($E153="T", 3,IF($E153="F",6,5)))), FALSE)</f>
        <v>#N/A</v>
      </c>
      <c r="G153" s="31"/>
      <c r="H153" s="32"/>
      <c r="I153" s="32"/>
      <c r="J153" s="33"/>
      <c r="K153" s="33"/>
      <c r="L153" s="53" t="str">
        <f t="shared" si="31"/>
        <v/>
      </c>
      <c r="M153" s="51" t="str">
        <f>IF(ISNUMBER(L153),L153*F153,"")</f>
        <v/>
      </c>
      <c r="N153" s="54" t="str">
        <f t="shared" si="32"/>
        <v/>
      </c>
    </row>
    <row r="154" spans="2:14" ht="14.25" thickTop="1" thickBot="1" x14ac:dyDescent="0.25">
      <c r="B154" s="56" t="s">
        <v>12</v>
      </c>
      <c r="C154" s="29"/>
      <c r="D154" s="57" t="e">
        <f>VLOOKUP($C154,DiveList!$C$3:$D$71,2,FALSE)</f>
        <v>#N/A</v>
      </c>
      <c r="E154" s="34"/>
      <c r="F154" s="58" t="e">
        <f>VLOOKUP($C154,DiveList!$C$3:$H$71,IF($E154="S",5,IF($E154="P", 4, IF($E154="T", 3,IF($E154="F",6,5)))), FALSE)</f>
        <v>#N/A</v>
      </c>
      <c r="G154" s="35"/>
      <c r="H154" s="36"/>
      <c r="I154" s="36"/>
      <c r="J154" s="36"/>
      <c r="K154" s="36"/>
      <c r="L154" s="59" t="str">
        <f t="shared" si="31"/>
        <v/>
      </c>
      <c r="M154" s="59" t="str">
        <f>IF(ISNUMBER(L154),L154*F154,"")</f>
        <v/>
      </c>
      <c r="N154" s="60" t="str">
        <f>IF(AND(ISNUMBER(N153), ISNUMBER(M154)),N153+M154,"")</f>
        <v/>
      </c>
    </row>
    <row r="155" spans="2:14" ht="14.25" thickTop="1" thickBot="1" x14ac:dyDescent="0.25">
      <c r="B155" s="61"/>
      <c r="C155" s="62"/>
      <c r="D155" s="62"/>
      <c r="E155" s="62"/>
      <c r="F155" s="63"/>
      <c r="G155" s="46"/>
      <c r="H155" s="40"/>
      <c r="I155" s="40"/>
      <c r="J155" s="40"/>
      <c r="K155" s="40"/>
      <c r="L155" s="40"/>
      <c r="M155" s="64" t="s">
        <v>30</v>
      </c>
      <c r="N155" s="74" t="str">
        <f>IF(ISNUMBER(N154),N154,N153)</f>
        <v/>
      </c>
    </row>
    <row r="156" spans="2:14" ht="13.5" thickTop="1" x14ac:dyDescent="0.2">
      <c r="B156" s="1"/>
      <c r="C156" s="5"/>
      <c r="D156" s="5"/>
      <c r="E156" s="5"/>
      <c r="F156" s="6"/>
      <c r="G156" s="2"/>
    </row>
  </sheetData>
  <sheetProtection sheet="1" objects="1" scenarios="1"/>
  <mergeCells count="23">
    <mergeCell ref="C32:C33"/>
    <mergeCell ref="N32:N33"/>
    <mergeCell ref="M2:N2"/>
    <mergeCell ref="C4:C5"/>
    <mergeCell ref="N4:N5"/>
    <mergeCell ref="C18:C19"/>
    <mergeCell ref="N18:N19"/>
    <mergeCell ref="C46:C47"/>
    <mergeCell ref="N46:N47"/>
    <mergeCell ref="C60:C61"/>
    <mergeCell ref="N60:N61"/>
    <mergeCell ref="C74:C75"/>
    <mergeCell ref="N74:N75"/>
    <mergeCell ref="C130:C131"/>
    <mergeCell ref="N130:N131"/>
    <mergeCell ref="C144:C145"/>
    <mergeCell ref="N144:N145"/>
    <mergeCell ref="C88:C89"/>
    <mergeCell ref="N88:N89"/>
    <mergeCell ref="C102:C103"/>
    <mergeCell ref="N102:N103"/>
    <mergeCell ref="C116:C117"/>
    <mergeCell ref="N116:N117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F2134BD-035D-49B6-B598-E1DFE2CD492C}">
          <x14:formula1>
            <xm:f>DiveList!$E$2:$H$2</xm:f>
          </x14:formula1>
          <xm:sqref>E8:E14 E22:E28 E36:E42 E50:E56 E64:E70 E78:E84 E92:E98 E106:E112 E120:E126 E134:E140 E148:E154</xm:sqref>
        </x14:dataValidation>
        <x14:dataValidation type="list" allowBlank="1" showInputMessage="1" showErrorMessage="1" xr:uid="{EBC96D24-FCC0-4ADF-8182-CACE1B62833F}">
          <x14:formula1>
            <xm:f>DiveList!$C$3:$C$51</xm:f>
          </x14:formula1>
          <xm:sqref>C9:C13 C23:C27 C37:C41 C51:C55 C65:C69 C79:C83 C93:C97 C107:C111 C121:C125 C135:C139 C149:C153</xm:sqref>
        </x14:dataValidation>
        <x14:dataValidation type="list" allowBlank="1" showInputMessage="1" showErrorMessage="1" xr:uid="{DF3F0917-B5BC-42D8-9CFC-4F4A5BC12518}">
          <x14:formula1>
            <xm:f>DiveList!$C:$C</xm:f>
          </x14:formula1>
          <xm:sqref>C14 C28 C42 C56 C70 C84 C98 C112 C126 C140 C154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C3AC3-9665-430C-BEDC-487EB5A88105}">
  <sheetPr>
    <tabColor rgb="FFFF33CC"/>
    <pageSetUpPr fitToPage="1"/>
  </sheetPr>
  <dimension ref="B1:P156"/>
  <sheetViews>
    <sheetView workbookViewId="0">
      <pane ySplit="2" topLeftCell="A3" activePane="bottomLeft" state="frozen"/>
      <selection pane="bottomLeft" activeCell="C3" sqref="C3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167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4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x14ac:dyDescent="0.2">
      <c r="B11" s="80" t="s">
        <v>19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x14ac:dyDescent="0.2">
      <c r="B12" s="80" t="s">
        <v>20</v>
      </c>
      <c r="C12" s="25"/>
      <c r="D12" s="23" t="e">
        <f>VLOOKUP($C12,DiveList!$C$3:$D$71,2,FALSE)</f>
        <v>#N/A</v>
      </c>
      <c r="E12" s="26"/>
      <c r="F12" s="24" t="e">
        <f>VLOOKUP($C12,DiveList!$C$3:$H$71,IF($E12="S",5,IF($E12="P", 4, IF($E12="T", 3,IF($E12="F",6,5)))), FALSE)</f>
        <v>#N/A</v>
      </c>
      <c r="G12" s="31"/>
      <c r="H12" s="32"/>
      <c r="I12" s="32"/>
      <c r="J12" s="33"/>
      <c r="K12" s="33"/>
      <c r="L12" s="53" t="str">
        <f t="shared" si="1"/>
        <v/>
      </c>
      <c r="M12" s="51" t="str">
        <f>IF(ISNUMBER(L12),L12*F12,"")</f>
        <v/>
      </c>
      <c r="N12" s="54" t="str">
        <f t="shared" ref="N12:N13" si="2">IF(AND(ISNUMBER(N11), ISNUMBER(M12)),N11+M12,"")</f>
        <v/>
      </c>
    </row>
    <row r="13" spans="2:16" ht="14.25" customHeight="1" thickBot="1" x14ac:dyDescent="0.25">
      <c r="B13" s="80" t="s">
        <v>159</v>
      </c>
      <c r="C13" s="25"/>
      <c r="D13" s="23" t="e">
        <f>VLOOKUP($C13,DiveList!$C$3:$D$71,2,FALSE)</f>
        <v>#N/A</v>
      </c>
      <c r="E13" s="26"/>
      <c r="F13" s="24" t="e">
        <f>VLOOKUP($C13,DiveList!$C$3:$H$71,IF($E13="S",5,IF($E13="P", 4, IF($E13="T", 3,IF($E13="F",6,5)))), FALSE)</f>
        <v>#N/A</v>
      </c>
      <c r="G13" s="31"/>
      <c r="H13" s="32"/>
      <c r="I13" s="32"/>
      <c r="J13" s="33"/>
      <c r="K13" s="33"/>
      <c r="L13" s="53" t="str">
        <f t="shared" si="1"/>
        <v/>
      </c>
      <c r="M13" s="51" t="str">
        <f>IF(ISNUMBER(L13),L13*F13,"")</f>
        <v/>
      </c>
      <c r="N13" s="54" t="str">
        <f t="shared" si="2"/>
        <v/>
      </c>
    </row>
    <row r="14" spans="2:16" ht="14.25" customHeight="1" thickTop="1" thickBot="1" x14ac:dyDescent="0.25">
      <c r="B14" s="56" t="s">
        <v>12</v>
      </c>
      <c r="C14" s="29"/>
      <c r="D14" s="57" t="e">
        <f>VLOOKUP($C14,DiveList!$C$3:$D$71,2,FALSE)</f>
        <v>#N/A</v>
      </c>
      <c r="E14" s="34"/>
      <c r="F14" s="58" t="e">
        <f>VLOOKUP($C14,DiveList!$C$3:$H$71,IF($E14="S",5,IF($E14="P", 4, IF($E14="T", 3,IF($E14="F",6,5)))), FALSE)</f>
        <v>#N/A</v>
      </c>
      <c r="G14" s="35"/>
      <c r="H14" s="36"/>
      <c r="I14" s="36"/>
      <c r="J14" s="36"/>
      <c r="K14" s="36"/>
      <c r="L14" s="59" t="str">
        <f t="shared" si="1"/>
        <v/>
      </c>
      <c r="M14" s="59" t="str">
        <f>IF(ISNUMBER(L14),L14*F14,"")</f>
        <v/>
      </c>
      <c r="N14" s="60" t="str">
        <f>IF(AND(ISNUMBER(N13), ISNUMBER(M14)),N13+M14,"")</f>
        <v/>
      </c>
    </row>
    <row r="15" spans="2:16" ht="20.25" customHeight="1" thickTop="1" thickBot="1" x14ac:dyDescent="0.25">
      <c r="B15" s="61"/>
      <c r="C15" s="62"/>
      <c r="D15" s="62"/>
      <c r="E15" s="62"/>
      <c r="F15" s="63"/>
      <c r="G15" s="46"/>
      <c r="H15" s="40"/>
      <c r="I15" s="40"/>
      <c r="J15" s="40"/>
      <c r="K15" s="40"/>
      <c r="L15" s="40"/>
      <c r="M15" s="64" t="s">
        <v>30</v>
      </c>
      <c r="N15" s="74" t="str">
        <f>IF(ISNUMBER(N14),N14,N13)</f>
        <v/>
      </c>
    </row>
    <row r="16" spans="2:16" ht="16.5" customHeight="1" thickTop="1" x14ac:dyDescent="0.2">
      <c r="B16" s="1"/>
      <c r="C16" s="5"/>
      <c r="D16" s="5"/>
      <c r="E16" s="5"/>
      <c r="F16" s="6"/>
      <c r="G16" s="2"/>
    </row>
    <row r="17" spans="2:14" ht="13.5" thickBot="1" x14ac:dyDescent="0.25"/>
    <row r="18" spans="2:14" x14ac:dyDescent="0.2">
      <c r="B18" s="42" t="s">
        <v>13</v>
      </c>
      <c r="C18" s="88"/>
      <c r="D18" s="43" t="s">
        <v>16</v>
      </c>
      <c r="E18" s="9" t="s">
        <v>110</v>
      </c>
      <c r="F18" s="44"/>
      <c r="G18" s="44"/>
      <c r="H18" s="44"/>
      <c r="I18" s="44"/>
      <c r="J18" s="44"/>
      <c r="K18" s="44"/>
      <c r="L18" s="44"/>
      <c r="M18" s="65" t="s">
        <v>128</v>
      </c>
      <c r="N18" s="90"/>
    </row>
    <row r="19" spans="2:14" ht="13.5" thickBot="1" x14ac:dyDescent="0.25">
      <c r="B19" s="71" t="s">
        <v>14</v>
      </c>
      <c r="C19" s="89"/>
      <c r="D19" s="43" t="s">
        <v>17</v>
      </c>
      <c r="E19" s="9" t="s">
        <v>127</v>
      </c>
      <c r="F19" s="44"/>
      <c r="G19" s="44"/>
      <c r="H19" s="44"/>
      <c r="I19" s="44"/>
      <c r="J19" s="44"/>
      <c r="K19" s="44"/>
      <c r="L19" s="44"/>
      <c r="M19" s="72" t="s">
        <v>129</v>
      </c>
      <c r="N19" s="91"/>
    </row>
    <row r="20" spans="2:14" x14ac:dyDescent="0.2">
      <c r="B20" s="45"/>
      <c r="C20" s="46"/>
      <c r="D20" s="46"/>
      <c r="E20" s="46"/>
      <c r="F20" s="46"/>
      <c r="G20" s="46"/>
      <c r="H20" s="40"/>
      <c r="I20" s="40"/>
      <c r="J20" s="40"/>
      <c r="K20" s="40"/>
      <c r="L20" s="40"/>
      <c r="M20" s="40"/>
      <c r="N20" s="40"/>
    </row>
    <row r="21" spans="2:14" x14ac:dyDescent="0.2">
      <c r="B21" s="47"/>
      <c r="C21" s="48" t="s">
        <v>3</v>
      </c>
      <c r="D21" s="49" t="s">
        <v>4</v>
      </c>
      <c r="E21" s="49" t="s">
        <v>5</v>
      </c>
      <c r="F21" s="49" t="s">
        <v>6</v>
      </c>
      <c r="G21" s="49">
        <v>1</v>
      </c>
      <c r="H21" s="50">
        <v>2</v>
      </c>
      <c r="I21" s="50">
        <v>3</v>
      </c>
      <c r="J21" s="50">
        <v>4</v>
      </c>
      <c r="K21" s="50">
        <v>5</v>
      </c>
      <c r="L21" s="51" t="s">
        <v>7</v>
      </c>
      <c r="M21" s="51" t="s">
        <v>8</v>
      </c>
      <c r="N21" s="51" t="s">
        <v>126</v>
      </c>
    </row>
    <row r="22" spans="2:14" x14ac:dyDescent="0.2">
      <c r="B22" s="52" t="s">
        <v>9</v>
      </c>
      <c r="C22" s="30">
        <v>101</v>
      </c>
      <c r="D22" s="27" t="s">
        <v>22</v>
      </c>
      <c r="E22" s="28"/>
      <c r="F22" s="24">
        <v>1.9</v>
      </c>
      <c r="G22" s="31"/>
      <c r="H22" s="32"/>
      <c r="I22" s="32"/>
      <c r="J22" s="32"/>
      <c r="K22" s="32"/>
      <c r="L22" s="53" t="str">
        <f>IF(COUNT(G22:K22)=0,"", IF(COUNT(G22:K22)=2,SUM(G22:K22)*1.5, IF(COUNT(G22:K22)=3,SUM(G22:K22), IF(COUNT(G22:K22)=5,SUM(G22:K22)-MIN(G22:K22)-MAX(G22:K22), ))))</f>
        <v/>
      </c>
      <c r="M22" s="51" t="str">
        <f t="shared" ref="M22:M23" si="3">IF(ISNUMBER(L22),L22*F22,"")</f>
        <v/>
      </c>
      <c r="N22" s="54" t="str">
        <f>M22</f>
        <v/>
      </c>
    </row>
    <row r="23" spans="2:14" x14ac:dyDescent="0.2">
      <c r="B23" s="55" t="s">
        <v>10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1"/>
      <c r="H23" s="32"/>
      <c r="I23" s="32"/>
      <c r="J23" s="33"/>
      <c r="K23" s="33"/>
      <c r="L23" s="53" t="str">
        <f t="shared" ref="L23:L28" si="4">IF(COUNT(G23:K23)=0,"", IF(COUNT(G23:K23)=2,SUM(G23:K23)*1.5, IF(COUNT(G23:K23)=3,SUM(G23:K23), IF(COUNT(G23:K23)=5,SUM(G23:K23)-MIN(G23:K23)-MAX(G23:K23), ))))</f>
        <v/>
      </c>
      <c r="M23" s="51" t="str">
        <f t="shared" si="3"/>
        <v/>
      </c>
      <c r="N23" s="54" t="str">
        <f>IF(AND(ISNUMBER(N22), ISNUMBER(M23)),N22+M23,"")</f>
        <v/>
      </c>
    </row>
    <row r="24" spans="2:14" x14ac:dyDescent="0.2">
      <c r="B24" s="55" t="s">
        <v>11</v>
      </c>
      <c r="C24" s="25"/>
      <c r="D24" s="23" t="e">
        <f>VLOOKUP($C24,DiveList!$C$3:$D$71,2,FALSE)</f>
        <v>#N/A</v>
      </c>
      <c r="E24" s="26"/>
      <c r="F24" s="24" t="e">
        <f>VLOOKUP($C24,DiveList!$C$3:$H$71,IF($E24="S",5,IF($E24="P", 4, IF($E24="T", 3,IF($E24="F",6,5)))), FALSE)</f>
        <v>#N/A</v>
      </c>
      <c r="G24" s="31"/>
      <c r="H24" s="32"/>
      <c r="I24" s="32"/>
      <c r="J24" s="33"/>
      <c r="K24" s="33"/>
      <c r="L24" s="53" t="str">
        <f t="shared" si="4"/>
        <v/>
      </c>
      <c r="M24" s="51" t="str">
        <f>IF(ISNUMBER(L24),L24*F24,"")</f>
        <v/>
      </c>
      <c r="N24" s="54" t="str">
        <f>IF(AND(ISNUMBER(N23), ISNUMBER(M24)),N23+M24,"")</f>
        <v/>
      </c>
    </row>
    <row r="25" spans="2:14" x14ac:dyDescent="0.2">
      <c r="B25" s="80" t="s">
        <v>19</v>
      </c>
      <c r="C25" s="25"/>
      <c r="D25" s="23" t="e">
        <f>VLOOKUP($C25,DiveList!$C$3:$D$71,2,FALSE)</f>
        <v>#N/A</v>
      </c>
      <c r="E25" s="26"/>
      <c r="F25" s="24" t="e">
        <f>VLOOKUP($C25,DiveList!$C$3:$H$71,IF($E25="S",5,IF($E25="P", 4, IF($E25="T", 3,IF($E25="F",6,5)))), FALSE)</f>
        <v>#N/A</v>
      </c>
      <c r="G25" s="31"/>
      <c r="H25" s="32"/>
      <c r="I25" s="32"/>
      <c r="J25" s="33"/>
      <c r="K25" s="33"/>
      <c r="L25" s="53" t="str">
        <f t="shared" si="4"/>
        <v/>
      </c>
      <c r="M25" s="51" t="str">
        <f>IF(ISNUMBER(L25),L25*F25,"")</f>
        <v/>
      </c>
      <c r="N25" s="54" t="str">
        <f>IF(AND(ISNUMBER(N24), ISNUMBER(M25)),N24+M25,"")</f>
        <v/>
      </c>
    </row>
    <row r="26" spans="2:14" x14ac:dyDescent="0.2">
      <c r="B26" s="80" t="s">
        <v>20</v>
      </c>
      <c r="C26" s="25"/>
      <c r="D26" s="23" t="e">
        <f>VLOOKUP($C26,DiveList!$C$3:$D$71,2,FALSE)</f>
        <v>#N/A</v>
      </c>
      <c r="E26" s="26"/>
      <c r="F26" s="24" t="e">
        <f>VLOOKUP($C26,DiveList!$C$3:$H$71,IF($E26="S",5,IF($E26="P", 4, IF($E26="T", 3,IF($E26="F",6,5)))), FALSE)</f>
        <v>#N/A</v>
      </c>
      <c r="G26" s="31"/>
      <c r="H26" s="32"/>
      <c r="I26" s="32"/>
      <c r="J26" s="33"/>
      <c r="K26" s="33"/>
      <c r="L26" s="53" t="str">
        <f t="shared" si="4"/>
        <v/>
      </c>
      <c r="M26" s="51" t="str">
        <f>IF(ISNUMBER(L26),L26*F26,"")</f>
        <v/>
      </c>
      <c r="N26" s="54" t="str">
        <f t="shared" ref="N26:N27" si="5">IF(AND(ISNUMBER(N25), ISNUMBER(M26)),N25+M26,"")</f>
        <v/>
      </c>
    </row>
    <row r="27" spans="2:14" ht="13.5" thickBot="1" x14ac:dyDescent="0.25">
      <c r="B27" s="80" t="s">
        <v>159</v>
      </c>
      <c r="C27" s="25"/>
      <c r="D27" s="23" t="e">
        <f>VLOOKUP($C27,DiveList!$C$3:$D$71,2,FALSE)</f>
        <v>#N/A</v>
      </c>
      <c r="E27" s="26"/>
      <c r="F27" s="24" t="e">
        <f>VLOOKUP($C27,DiveList!$C$3:$H$71,IF($E27="S",5,IF($E27="P", 4, IF($E27="T", 3,IF($E27="F",6,5)))), FALSE)</f>
        <v>#N/A</v>
      </c>
      <c r="G27" s="31"/>
      <c r="H27" s="32"/>
      <c r="I27" s="32"/>
      <c r="J27" s="33"/>
      <c r="K27" s="33"/>
      <c r="L27" s="53" t="str">
        <f t="shared" si="4"/>
        <v/>
      </c>
      <c r="M27" s="51" t="str">
        <f>IF(ISNUMBER(L27),L27*F27,"")</f>
        <v/>
      </c>
      <c r="N27" s="54" t="str">
        <f t="shared" si="5"/>
        <v/>
      </c>
    </row>
    <row r="28" spans="2:14" ht="14.25" thickTop="1" thickBot="1" x14ac:dyDescent="0.25">
      <c r="B28" s="56" t="s">
        <v>12</v>
      </c>
      <c r="C28" s="29"/>
      <c r="D28" s="57" t="e">
        <f>VLOOKUP($C28,DiveList!$C$3:$D$71,2,FALSE)</f>
        <v>#N/A</v>
      </c>
      <c r="E28" s="34"/>
      <c r="F28" s="58" t="e">
        <f>VLOOKUP($C28,DiveList!$C$3:$H$71,IF($E28="S",5,IF($E28="P", 4, IF($E28="T", 3,IF($E28="F",6,5)))), FALSE)</f>
        <v>#N/A</v>
      </c>
      <c r="G28" s="35"/>
      <c r="H28" s="36"/>
      <c r="I28" s="36"/>
      <c r="J28" s="36"/>
      <c r="K28" s="36"/>
      <c r="L28" s="59" t="str">
        <f t="shared" si="4"/>
        <v/>
      </c>
      <c r="M28" s="59" t="str">
        <f>IF(ISNUMBER(L28),L28*F28,"")</f>
        <v/>
      </c>
      <c r="N28" s="60" t="str">
        <f>IF(AND(ISNUMBER(N27), ISNUMBER(M28)),N27+M28,"")</f>
        <v/>
      </c>
    </row>
    <row r="29" spans="2:14" ht="14.25" thickTop="1" thickBot="1" x14ac:dyDescent="0.25">
      <c r="B29" s="61"/>
      <c r="C29" s="62"/>
      <c r="D29" s="62"/>
      <c r="E29" s="62"/>
      <c r="F29" s="63"/>
      <c r="G29" s="46"/>
      <c r="H29" s="40"/>
      <c r="I29" s="40"/>
      <c r="J29" s="40"/>
      <c r="K29" s="40"/>
      <c r="L29" s="40"/>
      <c r="M29" s="64" t="s">
        <v>30</v>
      </c>
      <c r="N29" s="74" t="str">
        <f>IF(ISNUMBER(N28),N28,N27)</f>
        <v/>
      </c>
    </row>
    <row r="30" spans="2:14" ht="13.5" thickTop="1" x14ac:dyDescent="0.2">
      <c r="B30" s="1"/>
      <c r="C30" s="5"/>
      <c r="D30" s="5"/>
      <c r="E30" s="5"/>
      <c r="F30" s="6"/>
      <c r="G30" s="2"/>
    </row>
    <row r="31" spans="2:14" ht="13.5" thickBot="1" x14ac:dyDescent="0.25"/>
    <row r="32" spans="2:14" x14ac:dyDescent="0.2">
      <c r="B32" s="42" t="s">
        <v>13</v>
      </c>
      <c r="C32" s="88"/>
      <c r="D32" s="43" t="s">
        <v>16</v>
      </c>
      <c r="E32" s="9" t="s">
        <v>110</v>
      </c>
      <c r="F32" s="44"/>
      <c r="G32" s="44"/>
      <c r="H32" s="44"/>
      <c r="I32" s="44"/>
      <c r="J32" s="44"/>
      <c r="K32" s="44"/>
      <c r="L32" s="44"/>
      <c r="M32" s="65" t="s">
        <v>128</v>
      </c>
      <c r="N32" s="90"/>
    </row>
    <row r="33" spans="2:14" ht="13.5" thickBot="1" x14ac:dyDescent="0.25">
      <c r="B33" s="71" t="s">
        <v>14</v>
      </c>
      <c r="C33" s="89"/>
      <c r="D33" s="43" t="s">
        <v>17</v>
      </c>
      <c r="E33" s="9" t="s">
        <v>127</v>
      </c>
      <c r="F33" s="44"/>
      <c r="G33" s="44"/>
      <c r="H33" s="44"/>
      <c r="I33" s="44"/>
      <c r="J33" s="44"/>
      <c r="K33" s="44"/>
      <c r="L33" s="44"/>
      <c r="M33" s="72" t="s">
        <v>129</v>
      </c>
      <c r="N33" s="91"/>
    </row>
    <row r="34" spans="2:14" x14ac:dyDescent="0.2">
      <c r="B34" s="45"/>
      <c r="C34" s="46"/>
      <c r="D34" s="46"/>
      <c r="E34" s="46"/>
      <c r="F34" s="46"/>
      <c r="G34" s="46"/>
      <c r="H34" s="40"/>
      <c r="I34" s="40"/>
      <c r="J34" s="40"/>
      <c r="K34" s="40"/>
      <c r="L34" s="40"/>
      <c r="M34" s="40"/>
      <c r="N34" s="40"/>
    </row>
    <row r="35" spans="2:14" x14ac:dyDescent="0.2">
      <c r="B35" s="47"/>
      <c r="C35" s="48" t="s">
        <v>3</v>
      </c>
      <c r="D35" s="49" t="s">
        <v>4</v>
      </c>
      <c r="E35" s="49" t="s">
        <v>5</v>
      </c>
      <c r="F35" s="49" t="s">
        <v>6</v>
      </c>
      <c r="G35" s="49">
        <v>1</v>
      </c>
      <c r="H35" s="50">
        <v>2</v>
      </c>
      <c r="I35" s="50">
        <v>3</v>
      </c>
      <c r="J35" s="50">
        <v>4</v>
      </c>
      <c r="K35" s="50">
        <v>5</v>
      </c>
      <c r="L35" s="51" t="s">
        <v>7</v>
      </c>
      <c r="M35" s="51" t="s">
        <v>8</v>
      </c>
      <c r="N35" s="51" t="s">
        <v>126</v>
      </c>
    </row>
    <row r="36" spans="2:14" x14ac:dyDescent="0.2">
      <c r="B36" s="52" t="s">
        <v>9</v>
      </c>
      <c r="C36" s="30">
        <v>101</v>
      </c>
      <c r="D36" s="27" t="s">
        <v>22</v>
      </c>
      <c r="E36" s="28"/>
      <c r="F36" s="24">
        <v>1.9</v>
      </c>
      <c r="G36" s="31"/>
      <c r="H36" s="32"/>
      <c r="I36" s="32"/>
      <c r="J36" s="32"/>
      <c r="K36" s="32"/>
      <c r="L36" s="53" t="str">
        <f>IF(COUNT(G36:K36)=0,"", IF(COUNT(G36:K36)=2,SUM(G36:K36)*1.5, IF(COUNT(G36:K36)=3,SUM(G36:K36), IF(COUNT(G36:K36)=5,SUM(G36:K36)-MIN(G36:K36)-MAX(G36:K36), ))))</f>
        <v/>
      </c>
      <c r="M36" s="51" t="str">
        <f t="shared" ref="M36:M37" si="6">IF(ISNUMBER(L36),L36*F36,"")</f>
        <v/>
      </c>
      <c r="N36" s="54" t="str">
        <f>M36</f>
        <v/>
      </c>
    </row>
    <row r="37" spans="2:14" x14ac:dyDescent="0.2">
      <c r="B37" s="55" t="s">
        <v>10</v>
      </c>
      <c r="C37" s="25"/>
      <c r="D37" s="23" t="e">
        <f>VLOOKUP($C37,DiveList!$C$3:$D$71,2,FALSE)</f>
        <v>#N/A</v>
      </c>
      <c r="E37" s="26"/>
      <c r="F37" s="24" t="e">
        <f>VLOOKUP($C37,DiveList!$C$3:$H$71,IF($E37="S",5,IF($E37="P", 4, IF($E37="T", 3,IF($E37="F",6,5)))), FALSE)</f>
        <v>#N/A</v>
      </c>
      <c r="G37" s="31"/>
      <c r="H37" s="32"/>
      <c r="I37" s="32"/>
      <c r="J37" s="33"/>
      <c r="K37" s="33"/>
      <c r="L37" s="53" t="str">
        <f t="shared" ref="L37:L42" si="7">IF(COUNT(G37:K37)=0,"", IF(COUNT(G37:K37)=2,SUM(G37:K37)*1.5, IF(COUNT(G37:K37)=3,SUM(G37:K37), IF(COUNT(G37:K37)=5,SUM(G37:K37)-MIN(G37:K37)-MAX(G37:K37), ))))</f>
        <v/>
      </c>
      <c r="M37" s="51" t="str">
        <f t="shared" si="6"/>
        <v/>
      </c>
      <c r="N37" s="54" t="str">
        <f>IF(AND(ISNUMBER(N36), ISNUMBER(M37)),N36+M37,"")</f>
        <v/>
      </c>
    </row>
    <row r="38" spans="2:14" x14ac:dyDescent="0.2">
      <c r="B38" s="55" t="s">
        <v>11</v>
      </c>
      <c r="C38" s="25"/>
      <c r="D38" s="23" t="e">
        <f>VLOOKUP($C38,DiveList!$C$3:$D$71,2,FALSE)</f>
        <v>#N/A</v>
      </c>
      <c r="E38" s="26"/>
      <c r="F38" s="24" t="e">
        <f>VLOOKUP($C38,DiveList!$C$3:$H$71,IF($E38="S",5,IF($E38="P", 4, IF($E38="T", 3,IF($E38="F",6,5)))), FALSE)</f>
        <v>#N/A</v>
      </c>
      <c r="G38" s="31"/>
      <c r="H38" s="32"/>
      <c r="I38" s="32"/>
      <c r="J38" s="33"/>
      <c r="K38" s="33"/>
      <c r="L38" s="53" t="str">
        <f t="shared" si="7"/>
        <v/>
      </c>
      <c r="M38" s="51" t="str">
        <f>IF(ISNUMBER(L38),L38*F38,"")</f>
        <v/>
      </c>
      <c r="N38" s="54" t="str">
        <f>IF(AND(ISNUMBER(N37), ISNUMBER(M38)),N37+M38,"")</f>
        <v/>
      </c>
    </row>
    <row r="39" spans="2:14" x14ac:dyDescent="0.2">
      <c r="B39" s="80" t="s">
        <v>19</v>
      </c>
      <c r="C39" s="25"/>
      <c r="D39" s="23" t="e">
        <f>VLOOKUP($C39,DiveList!$C$3:$D$71,2,FALSE)</f>
        <v>#N/A</v>
      </c>
      <c r="E39" s="26"/>
      <c r="F39" s="24" t="e">
        <f>VLOOKUP($C39,DiveList!$C$3:$H$71,IF($E39="S",5,IF($E39="P", 4, IF($E39="T", 3,IF($E39="F",6,5)))), FALSE)</f>
        <v>#N/A</v>
      </c>
      <c r="G39" s="31"/>
      <c r="H39" s="32"/>
      <c r="I39" s="32"/>
      <c r="J39" s="33"/>
      <c r="K39" s="33"/>
      <c r="L39" s="53" t="str">
        <f t="shared" si="7"/>
        <v/>
      </c>
      <c r="M39" s="51" t="str">
        <f>IF(ISNUMBER(L39),L39*F39,"")</f>
        <v/>
      </c>
      <c r="N39" s="54" t="str">
        <f>IF(AND(ISNUMBER(N38), ISNUMBER(M39)),N38+M39,"")</f>
        <v/>
      </c>
    </row>
    <row r="40" spans="2:14" x14ac:dyDescent="0.2">
      <c r="B40" s="80" t="s">
        <v>20</v>
      </c>
      <c r="C40" s="25"/>
      <c r="D40" s="23" t="e">
        <f>VLOOKUP($C40,DiveList!$C$3:$D$71,2,FALSE)</f>
        <v>#N/A</v>
      </c>
      <c r="E40" s="26"/>
      <c r="F40" s="24" t="e">
        <f>VLOOKUP($C40,DiveList!$C$3:$H$71,IF($E40="S",5,IF($E40="P", 4, IF($E40="T", 3,IF($E40="F",6,5)))), FALSE)</f>
        <v>#N/A</v>
      </c>
      <c r="G40" s="31"/>
      <c r="H40" s="32"/>
      <c r="I40" s="32"/>
      <c r="J40" s="33"/>
      <c r="K40" s="33"/>
      <c r="L40" s="53" t="str">
        <f t="shared" si="7"/>
        <v/>
      </c>
      <c r="M40" s="51" t="str">
        <f>IF(ISNUMBER(L40),L40*F40,"")</f>
        <v/>
      </c>
      <c r="N40" s="54" t="str">
        <f t="shared" ref="N40:N41" si="8">IF(AND(ISNUMBER(N39), ISNUMBER(M40)),N39+M40,"")</f>
        <v/>
      </c>
    </row>
    <row r="41" spans="2:14" ht="13.5" thickBot="1" x14ac:dyDescent="0.25">
      <c r="B41" s="80" t="s">
        <v>159</v>
      </c>
      <c r="C41" s="25"/>
      <c r="D41" s="23" t="e">
        <f>VLOOKUP($C41,DiveList!$C$3:$D$71,2,FALSE)</f>
        <v>#N/A</v>
      </c>
      <c r="E41" s="26"/>
      <c r="F41" s="24" t="e">
        <f>VLOOKUP($C41,DiveList!$C$3:$H$71,IF($E41="S",5,IF($E41="P", 4, IF($E41="T", 3,IF($E41="F",6,5)))), FALSE)</f>
        <v>#N/A</v>
      </c>
      <c r="G41" s="31"/>
      <c r="H41" s="32"/>
      <c r="I41" s="32"/>
      <c r="J41" s="33"/>
      <c r="K41" s="33"/>
      <c r="L41" s="53" t="str">
        <f t="shared" si="7"/>
        <v/>
      </c>
      <c r="M41" s="51" t="str">
        <f>IF(ISNUMBER(L41),L41*F41,"")</f>
        <v/>
      </c>
      <c r="N41" s="54" t="str">
        <f t="shared" si="8"/>
        <v/>
      </c>
    </row>
    <row r="42" spans="2:14" ht="14.25" thickTop="1" thickBot="1" x14ac:dyDescent="0.25">
      <c r="B42" s="56" t="s">
        <v>12</v>
      </c>
      <c r="C42" s="29"/>
      <c r="D42" s="57" t="e">
        <f>VLOOKUP($C42,DiveList!$C$3:$D$71,2,FALSE)</f>
        <v>#N/A</v>
      </c>
      <c r="E42" s="34"/>
      <c r="F42" s="58" t="e">
        <f>VLOOKUP($C42,DiveList!$C$3:$H$71,IF($E42="S",5,IF($E42="P", 4, IF($E42="T", 3,IF($E42="F",6,5)))), FALSE)</f>
        <v>#N/A</v>
      </c>
      <c r="G42" s="35"/>
      <c r="H42" s="36"/>
      <c r="I42" s="36"/>
      <c r="J42" s="36"/>
      <c r="K42" s="36"/>
      <c r="L42" s="59" t="str">
        <f t="shared" si="7"/>
        <v/>
      </c>
      <c r="M42" s="59" t="str">
        <f>IF(ISNUMBER(L42),L42*F42,"")</f>
        <v/>
      </c>
      <c r="N42" s="60" t="str">
        <f>IF(AND(ISNUMBER(N41), ISNUMBER(M42)),N41+M42,"")</f>
        <v/>
      </c>
    </row>
    <row r="43" spans="2:14" ht="14.25" thickTop="1" thickBot="1" x14ac:dyDescent="0.25">
      <c r="B43" s="61"/>
      <c r="C43" s="62"/>
      <c r="D43" s="62"/>
      <c r="E43" s="62"/>
      <c r="F43" s="63"/>
      <c r="G43" s="46"/>
      <c r="H43" s="40"/>
      <c r="I43" s="40"/>
      <c r="J43" s="40"/>
      <c r="K43" s="40"/>
      <c r="L43" s="40"/>
      <c r="M43" s="64" t="s">
        <v>30</v>
      </c>
      <c r="N43" s="74" t="str">
        <f>IF(ISNUMBER(N42),N42,N41)</f>
        <v/>
      </c>
    </row>
    <row r="44" spans="2:14" ht="13.5" thickTop="1" x14ac:dyDescent="0.2">
      <c r="B44" s="1"/>
      <c r="C44" s="5"/>
      <c r="D44" s="5"/>
      <c r="E44" s="5"/>
      <c r="F44" s="6"/>
      <c r="G44" s="2"/>
    </row>
    <row r="45" spans="2:14" ht="13.5" thickBot="1" x14ac:dyDescent="0.25"/>
    <row r="46" spans="2:14" x14ac:dyDescent="0.2">
      <c r="B46" s="42" t="s">
        <v>13</v>
      </c>
      <c r="C46" s="88"/>
      <c r="D46" s="43" t="s">
        <v>16</v>
      </c>
      <c r="E46" s="9" t="s">
        <v>110</v>
      </c>
      <c r="F46" s="44"/>
      <c r="G46" s="44"/>
      <c r="H46" s="44"/>
      <c r="I46" s="44"/>
      <c r="J46" s="44"/>
      <c r="K46" s="44"/>
      <c r="L46" s="44"/>
      <c r="M46" s="65" t="s">
        <v>128</v>
      </c>
      <c r="N46" s="90"/>
    </row>
    <row r="47" spans="2:14" ht="13.5" thickBot="1" x14ac:dyDescent="0.25">
      <c r="B47" s="71" t="s">
        <v>14</v>
      </c>
      <c r="C47" s="89"/>
      <c r="D47" s="43" t="s">
        <v>17</v>
      </c>
      <c r="E47" s="9" t="s">
        <v>127</v>
      </c>
      <c r="F47" s="44"/>
      <c r="G47" s="44"/>
      <c r="H47" s="44"/>
      <c r="I47" s="44"/>
      <c r="J47" s="44"/>
      <c r="K47" s="44"/>
      <c r="L47" s="44"/>
      <c r="M47" s="72" t="s">
        <v>129</v>
      </c>
      <c r="N47" s="91"/>
    </row>
    <row r="48" spans="2:14" x14ac:dyDescent="0.2">
      <c r="B48" s="45"/>
      <c r="C48" s="46"/>
      <c r="D48" s="46"/>
      <c r="E48" s="46"/>
      <c r="F48" s="46"/>
      <c r="G48" s="46"/>
      <c r="H48" s="40"/>
      <c r="I48" s="40"/>
      <c r="J48" s="40"/>
      <c r="K48" s="40"/>
      <c r="L48" s="40"/>
      <c r="M48" s="40"/>
      <c r="N48" s="40"/>
    </row>
    <row r="49" spans="2:14" x14ac:dyDescent="0.2">
      <c r="B49" s="47"/>
      <c r="C49" s="48" t="s">
        <v>3</v>
      </c>
      <c r="D49" s="49" t="s">
        <v>4</v>
      </c>
      <c r="E49" s="49" t="s">
        <v>5</v>
      </c>
      <c r="F49" s="49" t="s">
        <v>6</v>
      </c>
      <c r="G49" s="49">
        <v>1</v>
      </c>
      <c r="H49" s="50">
        <v>2</v>
      </c>
      <c r="I49" s="50">
        <v>3</v>
      </c>
      <c r="J49" s="50">
        <v>4</v>
      </c>
      <c r="K49" s="50">
        <v>5</v>
      </c>
      <c r="L49" s="51" t="s">
        <v>7</v>
      </c>
      <c r="M49" s="51" t="s">
        <v>8</v>
      </c>
      <c r="N49" s="51" t="s">
        <v>126</v>
      </c>
    </row>
    <row r="50" spans="2:14" x14ac:dyDescent="0.2">
      <c r="B50" s="52" t="s">
        <v>9</v>
      </c>
      <c r="C50" s="30">
        <v>101</v>
      </c>
      <c r="D50" s="27" t="s">
        <v>22</v>
      </c>
      <c r="E50" s="28"/>
      <c r="F50" s="24">
        <v>1.9</v>
      </c>
      <c r="G50" s="31"/>
      <c r="H50" s="32"/>
      <c r="I50" s="32"/>
      <c r="J50" s="32"/>
      <c r="K50" s="32"/>
      <c r="L50" s="53" t="str">
        <f>IF(COUNT(G50:K50)=0,"", IF(COUNT(G50:K50)=2,SUM(G50:K50)*1.5, IF(COUNT(G50:K50)=3,SUM(G50:K50), IF(COUNT(G50:K50)=5,SUM(G50:K50)-MIN(G50:K50)-MAX(G50:K50), ))))</f>
        <v/>
      </c>
      <c r="M50" s="51" t="str">
        <f t="shared" ref="M50:M51" si="9">IF(ISNUMBER(L50),L50*F50,"")</f>
        <v/>
      </c>
      <c r="N50" s="54" t="str">
        <f>M50</f>
        <v/>
      </c>
    </row>
    <row r="51" spans="2:14" x14ac:dyDescent="0.2">
      <c r="B51" s="55" t="s">
        <v>10</v>
      </c>
      <c r="C51" s="25"/>
      <c r="D51" s="23" t="e">
        <f>VLOOKUP($C51,DiveList!$C$3:$D$71,2,FALSE)</f>
        <v>#N/A</v>
      </c>
      <c r="E51" s="26"/>
      <c r="F51" s="24" t="e">
        <f>VLOOKUP($C51,DiveList!$C$3:$H$71,IF($E51="S",5,IF($E51="P", 4, IF($E51="T", 3,IF($E51="F",6,5)))), FALSE)</f>
        <v>#N/A</v>
      </c>
      <c r="G51" s="31"/>
      <c r="H51" s="32"/>
      <c r="I51" s="32"/>
      <c r="J51" s="33"/>
      <c r="K51" s="33"/>
      <c r="L51" s="53" t="str">
        <f t="shared" ref="L51:L56" si="10">IF(COUNT(G51:K51)=0,"", IF(COUNT(G51:K51)=2,SUM(G51:K51)*1.5, IF(COUNT(G51:K51)=3,SUM(G51:K51), IF(COUNT(G51:K51)=5,SUM(G51:K51)-MIN(G51:K51)-MAX(G51:K51), ))))</f>
        <v/>
      </c>
      <c r="M51" s="51" t="str">
        <f t="shared" si="9"/>
        <v/>
      </c>
      <c r="N51" s="54" t="str">
        <f>IF(AND(ISNUMBER(N50), ISNUMBER(M51)),N50+M51,"")</f>
        <v/>
      </c>
    </row>
    <row r="52" spans="2:14" x14ac:dyDescent="0.2">
      <c r="B52" s="55" t="s">
        <v>11</v>
      </c>
      <c r="C52" s="25"/>
      <c r="D52" s="23" t="e">
        <f>VLOOKUP($C52,DiveList!$C$3:$D$71,2,FALSE)</f>
        <v>#N/A</v>
      </c>
      <c r="E52" s="26"/>
      <c r="F52" s="24" t="e">
        <f>VLOOKUP($C52,DiveList!$C$3:$H$71,IF($E52="S",5,IF($E52="P", 4, IF($E52="T", 3,IF($E52="F",6,5)))), FALSE)</f>
        <v>#N/A</v>
      </c>
      <c r="G52" s="31"/>
      <c r="H52" s="32"/>
      <c r="I52" s="32"/>
      <c r="J52" s="33"/>
      <c r="K52" s="33"/>
      <c r="L52" s="53" t="str">
        <f t="shared" si="10"/>
        <v/>
      </c>
      <c r="M52" s="51" t="str">
        <f>IF(ISNUMBER(L52),L52*F52,"")</f>
        <v/>
      </c>
      <c r="N52" s="54" t="str">
        <f>IF(AND(ISNUMBER(N51), ISNUMBER(M52)),N51+M52,"")</f>
        <v/>
      </c>
    </row>
    <row r="53" spans="2:14" x14ac:dyDescent="0.2">
      <c r="B53" s="80" t="s">
        <v>19</v>
      </c>
      <c r="C53" s="25"/>
      <c r="D53" s="23" t="e">
        <f>VLOOKUP($C53,DiveList!$C$3:$D$71,2,FALSE)</f>
        <v>#N/A</v>
      </c>
      <c r="E53" s="26"/>
      <c r="F53" s="24" t="e">
        <f>VLOOKUP($C53,DiveList!$C$3:$H$71,IF($E53="S",5,IF($E53="P", 4, IF($E53="T", 3,IF($E53="F",6,5)))), FALSE)</f>
        <v>#N/A</v>
      </c>
      <c r="G53" s="31"/>
      <c r="H53" s="32"/>
      <c r="I53" s="32"/>
      <c r="J53" s="33"/>
      <c r="K53" s="33"/>
      <c r="L53" s="53" t="str">
        <f t="shared" si="10"/>
        <v/>
      </c>
      <c r="M53" s="51" t="str">
        <f>IF(ISNUMBER(L53),L53*F53,"")</f>
        <v/>
      </c>
      <c r="N53" s="54" t="str">
        <f>IF(AND(ISNUMBER(N52), ISNUMBER(M53)),N52+M53,"")</f>
        <v/>
      </c>
    </row>
    <row r="54" spans="2:14" x14ac:dyDescent="0.2">
      <c r="B54" s="80" t="s">
        <v>20</v>
      </c>
      <c r="C54" s="25"/>
      <c r="D54" s="23" t="e">
        <f>VLOOKUP($C54,DiveList!$C$3:$D$71,2,FALSE)</f>
        <v>#N/A</v>
      </c>
      <c r="E54" s="26"/>
      <c r="F54" s="24" t="e">
        <f>VLOOKUP($C54,DiveList!$C$3:$H$71,IF($E54="S",5,IF($E54="P", 4, IF($E54="T", 3,IF($E54="F",6,5)))), FALSE)</f>
        <v>#N/A</v>
      </c>
      <c r="G54" s="31"/>
      <c r="H54" s="32"/>
      <c r="I54" s="32"/>
      <c r="J54" s="33"/>
      <c r="K54" s="33"/>
      <c r="L54" s="53" t="str">
        <f t="shared" si="10"/>
        <v/>
      </c>
      <c r="M54" s="51" t="str">
        <f>IF(ISNUMBER(L54),L54*F54,"")</f>
        <v/>
      </c>
      <c r="N54" s="54" t="str">
        <f t="shared" ref="N54:N55" si="11">IF(AND(ISNUMBER(N53), ISNUMBER(M54)),N53+M54,"")</f>
        <v/>
      </c>
    </row>
    <row r="55" spans="2:14" ht="13.5" thickBot="1" x14ac:dyDescent="0.25">
      <c r="B55" s="80" t="s">
        <v>159</v>
      </c>
      <c r="C55" s="25"/>
      <c r="D55" s="23" t="e">
        <f>VLOOKUP($C55,DiveList!$C$3:$D$71,2,FALSE)</f>
        <v>#N/A</v>
      </c>
      <c r="E55" s="26"/>
      <c r="F55" s="24" t="e">
        <f>VLOOKUP($C55,DiveList!$C$3:$H$71,IF($E55="S",5,IF($E55="P", 4, IF($E55="T", 3,IF($E55="F",6,5)))), FALSE)</f>
        <v>#N/A</v>
      </c>
      <c r="G55" s="31"/>
      <c r="H55" s="32"/>
      <c r="I55" s="32"/>
      <c r="J55" s="33"/>
      <c r="K55" s="33"/>
      <c r="L55" s="53" t="str">
        <f t="shared" si="10"/>
        <v/>
      </c>
      <c r="M55" s="51" t="str">
        <f>IF(ISNUMBER(L55),L55*F55,"")</f>
        <v/>
      </c>
      <c r="N55" s="54" t="str">
        <f t="shared" si="11"/>
        <v/>
      </c>
    </row>
    <row r="56" spans="2:14" ht="14.25" thickTop="1" thickBot="1" x14ac:dyDescent="0.25">
      <c r="B56" s="56" t="s">
        <v>12</v>
      </c>
      <c r="C56" s="29"/>
      <c r="D56" s="57" t="e">
        <f>VLOOKUP($C56,DiveList!$C$3:$D$71,2,FALSE)</f>
        <v>#N/A</v>
      </c>
      <c r="E56" s="34"/>
      <c r="F56" s="58" t="e">
        <f>VLOOKUP($C56,DiveList!$C$3:$H$71,IF($E56="S",5,IF($E56="P", 4, IF($E56="T", 3,IF($E56="F",6,5)))), FALSE)</f>
        <v>#N/A</v>
      </c>
      <c r="G56" s="35"/>
      <c r="H56" s="36"/>
      <c r="I56" s="36"/>
      <c r="J56" s="36"/>
      <c r="K56" s="36"/>
      <c r="L56" s="59" t="str">
        <f t="shared" si="10"/>
        <v/>
      </c>
      <c r="M56" s="59" t="str">
        <f>IF(ISNUMBER(L56),L56*F56,"")</f>
        <v/>
      </c>
      <c r="N56" s="60" t="str">
        <f>IF(AND(ISNUMBER(N55), ISNUMBER(M56)),N55+M56,"")</f>
        <v/>
      </c>
    </row>
    <row r="57" spans="2:14" ht="14.25" thickTop="1" thickBot="1" x14ac:dyDescent="0.25">
      <c r="B57" s="61"/>
      <c r="C57" s="62"/>
      <c r="D57" s="62"/>
      <c r="E57" s="62"/>
      <c r="F57" s="63"/>
      <c r="G57" s="46"/>
      <c r="H57" s="40"/>
      <c r="I57" s="40"/>
      <c r="J57" s="40"/>
      <c r="K57" s="40"/>
      <c r="L57" s="40"/>
      <c r="M57" s="64" t="s">
        <v>30</v>
      </c>
      <c r="N57" s="74" t="str">
        <f>IF(ISNUMBER(N56),N56,N55)</f>
        <v/>
      </c>
    </row>
    <row r="58" spans="2:14" ht="13.5" thickTop="1" x14ac:dyDescent="0.2">
      <c r="B58" s="1"/>
      <c r="C58" s="5"/>
      <c r="D58" s="5"/>
      <c r="E58" s="5"/>
      <c r="F58" s="6"/>
      <c r="G58" s="2"/>
    </row>
    <row r="59" spans="2:14" ht="13.5" thickBot="1" x14ac:dyDescent="0.25"/>
    <row r="60" spans="2:14" x14ac:dyDescent="0.2">
      <c r="B60" s="42" t="s">
        <v>13</v>
      </c>
      <c r="C60" s="88"/>
      <c r="D60" s="43" t="s">
        <v>16</v>
      </c>
      <c r="E60" s="9" t="s">
        <v>110</v>
      </c>
      <c r="F60" s="44"/>
      <c r="G60" s="44"/>
      <c r="H60" s="44"/>
      <c r="I60" s="44"/>
      <c r="J60" s="44"/>
      <c r="K60" s="44"/>
      <c r="L60" s="44"/>
      <c r="M60" s="65" t="s">
        <v>128</v>
      </c>
      <c r="N60" s="90"/>
    </row>
    <row r="61" spans="2:14" ht="13.5" thickBot="1" x14ac:dyDescent="0.25">
      <c r="B61" s="71" t="s">
        <v>14</v>
      </c>
      <c r="C61" s="89"/>
      <c r="D61" s="43" t="s">
        <v>17</v>
      </c>
      <c r="E61" s="9" t="s">
        <v>127</v>
      </c>
      <c r="F61" s="44"/>
      <c r="G61" s="44"/>
      <c r="H61" s="44"/>
      <c r="I61" s="44"/>
      <c r="J61" s="44"/>
      <c r="K61" s="44"/>
      <c r="L61" s="44"/>
      <c r="M61" s="72" t="s">
        <v>129</v>
      </c>
      <c r="N61" s="91"/>
    </row>
    <row r="62" spans="2:14" x14ac:dyDescent="0.2">
      <c r="B62" s="45"/>
      <c r="C62" s="46"/>
      <c r="D62" s="46"/>
      <c r="E62" s="46"/>
      <c r="F62" s="46"/>
      <c r="G62" s="46"/>
      <c r="H62" s="40"/>
      <c r="I62" s="40"/>
      <c r="J62" s="40"/>
      <c r="K62" s="40"/>
      <c r="L62" s="40"/>
      <c r="M62" s="40"/>
      <c r="N62" s="40"/>
    </row>
    <row r="63" spans="2:14" x14ac:dyDescent="0.2">
      <c r="B63" s="47"/>
      <c r="C63" s="48" t="s">
        <v>3</v>
      </c>
      <c r="D63" s="49" t="s">
        <v>4</v>
      </c>
      <c r="E63" s="49" t="s">
        <v>5</v>
      </c>
      <c r="F63" s="49" t="s">
        <v>6</v>
      </c>
      <c r="G63" s="49">
        <v>1</v>
      </c>
      <c r="H63" s="50">
        <v>2</v>
      </c>
      <c r="I63" s="50">
        <v>3</v>
      </c>
      <c r="J63" s="50">
        <v>4</v>
      </c>
      <c r="K63" s="50">
        <v>5</v>
      </c>
      <c r="L63" s="51" t="s">
        <v>7</v>
      </c>
      <c r="M63" s="51" t="s">
        <v>8</v>
      </c>
      <c r="N63" s="51" t="s">
        <v>126</v>
      </c>
    </row>
    <row r="64" spans="2:14" x14ac:dyDescent="0.2">
      <c r="B64" s="52" t="s">
        <v>9</v>
      </c>
      <c r="C64" s="30">
        <v>101</v>
      </c>
      <c r="D64" s="27" t="s">
        <v>22</v>
      </c>
      <c r="E64" s="28"/>
      <c r="F64" s="24">
        <v>1.9</v>
      </c>
      <c r="G64" s="31"/>
      <c r="H64" s="32"/>
      <c r="I64" s="32"/>
      <c r="J64" s="32"/>
      <c r="K64" s="32"/>
      <c r="L64" s="53" t="str">
        <f>IF(COUNT(G64:K64)=0,"", IF(COUNT(G64:K64)=2,SUM(G64:K64)*1.5, IF(COUNT(G64:K64)=3,SUM(G64:K64), IF(COUNT(G64:K64)=5,SUM(G64:K64)-MIN(G64:K64)-MAX(G64:K64), ))))</f>
        <v/>
      </c>
      <c r="M64" s="51" t="str">
        <f t="shared" ref="M64:M65" si="12">IF(ISNUMBER(L64),L64*F64,"")</f>
        <v/>
      </c>
      <c r="N64" s="54" t="str">
        <f>M64</f>
        <v/>
      </c>
    </row>
    <row r="65" spans="2:14" x14ac:dyDescent="0.2">
      <c r="B65" s="55" t="s">
        <v>10</v>
      </c>
      <c r="C65" s="25"/>
      <c r="D65" s="23" t="e">
        <f>VLOOKUP($C65,DiveList!$C$3:$D$71,2,FALSE)</f>
        <v>#N/A</v>
      </c>
      <c r="E65" s="26"/>
      <c r="F65" s="24" t="e">
        <f>VLOOKUP($C65,DiveList!$C$3:$H$71,IF($E65="S",5,IF($E65="P", 4, IF($E65="T", 3,IF($E65="F",6,5)))), FALSE)</f>
        <v>#N/A</v>
      </c>
      <c r="G65" s="31"/>
      <c r="H65" s="32"/>
      <c r="I65" s="32"/>
      <c r="J65" s="33"/>
      <c r="K65" s="33"/>
      <c r="L65" s="53" t="str">
        <f t="shared" ref="L65:L70" si="13">IF(COUNT(G65:K65)=0,"", IF(COUNT(G65:K65)=2,SUM(G65:K65)*1.5, IF(COUNT(G65:K65)=3,SUM(G65:K65), IF(COUNT(G65:K65)=5,SUM(G65:K65)-MIN(G65:K65)-MAX(G65:K65), ))))</f>
        <v/>
      </c>
      <c r="M65" s="51" t="str">
        <f t="shared" si="12"/>
        <v/>
      </c>
      <c r="N65" s="54" t="str">
        <f>IF(AND(ISNUMBER(N64), ISNUMBER(M65)),N64+M65,"")</f>
        <v/>
      </c>
    </row>
    <row r="66" spans="2:14" x14ac:dyDescent="0.2">
      <c r="B66" s="55" t="s">
        <v>11</v>
      </c>
      <c r="C66" s="25"/>
      <c r="D66" s="23" t="e">
        <f>VLOOKUP($C66,DiveList!$C$3:$D$71,2,FALSE)</f>
        <v>#N/A</v>
      </c>
      <c r="E66" s="26"/>
      <c r="F66" s="24" t="e">
        <f>VLOOKUP($C66,DiveList!$C$3:$H$71,IF($E66="S",5,IF($E66="P", 4, IF($E66="T", 3,IF($E66="F",6,5)))), FALSE)</f>
        <v>#N/A</v>
      </c>
      <c r="G66" s="31"/>
      <c r="H66" s="32"/>
      <c r="I66" s="32"/>
      <c r="J66" s="33"/>
      <c r="K66" s="33"/>
      <c r="L66" s="53" t="str">
        <f t="shared" si="13"/>
        <v/>
      </c>
      <c r="M66" s="51" t="str">
        <f>IF(ISNUMBER(L66),L66*F66,"")</f>
        <v/>
      </c>
      <c r="N66" s="54" t="str">
        <f>IF(AND(ISNUMBER(N65), ISNUMBER(M66)),N65+M66,"")</f>
        <v/>
      </c>
    </row>
    <row r="67" spans="2:14" x14ac:dyDescent="0.2">
      <c r="B67" s="80" t="s">
        <v>19</v>
      </c>
      <c r="C67" s="25"/>
      <c r="D67" s="23" t="e">
        <f>VLOOKUP($C67,DiveList!$C$3:$D$71,2,FALSE)</f>
        <v>#N/A</v>
      </c>
      <c r="E67" s="26"/>
      <c r="F67" s="24" t="e">
        <f>VLOOKUP($C67,DiveList!$C$3:$H$71,IF($E67="S",5,IF($E67="P", 4, IF($E67="T", 3,IF($E67="F",6,5)))), FALSE)</f>
        <v>#N/A</v>
      </c>
      <c r="G67" s="31"/>
      <c r="H67" s="32"/>
      <c r="I67" s="32"/>
      <c r="J67" s="33"/>
      <c r="K67" s="33"/>
      <c r="L67" s="53" t="str">
        <f t="shared" si="13"/>
        <v/>
      </c>
      <c r="M67" s="51" t="str">
        <f>IF(ISNUMBER(L67),L67*F67,"")</f>
        <v/>
      </c>
      <c r="N67" s="54" t="str">
        <f>IF(AND(ISNUMBER(N66), ISNUMBER(M67)),N66+M67,"")</f>
        <v/>
      </c>
    </row>
    <row r="68" spans="2:14" x14ac:dyDescent="0.2">
      <c r="B68" s="80" t="s">
        <v>20</v>
      </c>
      <c r="C68" s="25"/>
      <c r="D68" s="23" t="e">
        <f>VLOOKUP($C68,DiveList!$C$3:$D$71,2,FALSE)</f>
        <v>#N/A</v>
      </c>
      <c r="E68" s="26"/>
      <c r="F68" s="24" t="e">
        <f>VLOOKUP($C68,DiveList!$C$3:$H$71,IF($E68="S",5,IF($E68="P", 4, IF($E68="T", 3,IF($E68="F",6,5)))), FALSE)</f>
        <v>#N/A</v>
      </c>
      <c r="G68" s="31"/>
      <c r="H68" s="32"/>
      <c r="I68" s="32"/>
      <c r="J68" s="33"/>
      <c r="K68" s="33"/>
      <c r="L68" s="53" t="str">
        <f t="shared" si="13"/>
        <v/>
      </c>
      <c r="M68" s="51" t="str">
        <f>IF(ISNUMBER(L68),L68*F68,"")</f>
        <v/>
      </c>
      <c r="N68" s="54" t="str">
        <f t="shared" ref="N68:N69" si="14">IF(AND(ISNUMBER(N67), ISNUMBER(M68)),N67+M68,"")</f>
        <v/>
      </c>
    </row>
    <row r="69" spans="2:14" ht="13.5" thickBot="1" x14ac:dyDescent="0.25">
      <c r="B69" s="80" t="s">
        <v>159</v>
      </c>
      <c r="C69" s="25"/>
      <c r="D69" s="23" t="e">
        <f>VLOOKUP($C69,DiveList!$C$3:$D$71,2,FALSE)</f>
        <v>#N/A</v>
      </c>
      <c r="E69" s="26"/>
      <c r="F69" s="24" t="e">
        <f>VLOOKUP($C69,DiveList!$C$3:$H$71,IF($E69="S",5,IF($E69="P", 4, IF($E69="T", 3,IF($E69="F",6,5)))), FALSE)</f>
        <v>#N/A</v>
      </c>
      <c r="G69" s="31"/>
      <c r="H69" s="32"/>
      <c r="I69" s="32"/>
      <c r="J69" s="33"/>
      <c r="K69" s="33"/>
      <c r="L69" s="53" t="str">
        <f t="shared" si="13"/>
        <v/>
      </c>
      <c r="M69" s="51" t="str">
        <f>IF(ISNUMBER(L69),L69*F69,"")</f>
        <v/>
      </c>
      <c r="N69" s="54" t="str">
        <f t="shared" si="14"/>
        <v/>
      </c>
    </row>
    <row r="70" spans="2:14" ht="14.25" thickTop="1" thickBot="1" x14ac:dyDescent="0.25">
      <c r="B70" s="56" t="s">
        <v>12</v>
      </c>
      <c r="C70" s="29"/>
      <c r="D70" s="57" t="e">
        <f>VLOOKUP($C70,DiveList!$C$3:$D$71,2,FALSE)</f>
        <v>#N/A</v>
      </c>
      <c r="E70" s="34"/>
      <c r="F70" s="58" t="e">
        <f>VLOOKUP($C70,DiveList!$C$3:$H$71,IF($E70="S",5,IF($E70="P", 4, IF($E70="T", 3,IF($E70="F",6,5)))), FALSE)</f>
        <v>#N/A</v>
      </c>
      <c r="G70" s="35"/>
      <c r="H70" s="36"/>
      <c r="I70" s="36"/>
      <c r="J70" s="36"/>
      <c r="K70" s="36"/>
      <c r="L70" s="59" t="str">
        <f t="shared" si="13"/>
        <v/>
      </c>
      <c r="M70" s="59" t="str">
        <f>IF(ISNUMBER(L70),L70*F70,"")</f>
        <v/>
      </c>
      <c r="N70" s="60" t="str">
        <f>IF(AND(ISNUMBER(N69), ISNUMBER(M70)),N69+M70,"")</f>
        <v/>
      </c>
    </row>
    <row r="71" spans="2:14" ht="14.25" thickTop="1" thickBot="1" x14ac:dyDescent="0.25">
      <c r="B71" s="61"/>
      <c r="C71" s="62"/>
      <c r="D71" s="62"/>
      <c r="E71" s="62"/>
      <c r="F71" s="63"/>
      <c r="G71" s="46"/>
      <c r="H71" s="40"/>
      <c r="I71" s="40"/>
      <c r="J71" s="40"/>
      <c r="K71" s="40"/>
      <c r="L71" s="40"/>
      <c r="M71" s="64" t="s">
        <v>30</v>
      </c>
      <c r="N71" s="74" t="str">
        <f>IF(ISNUMBER(N70),N70,N69)</f>
        <v/>
      </c>
    </row>
    <row r="72" spans="2:14" ht="13.5" thickTop="1" x14ac:dyDescent="0.2">
      <c r="B72" s="1"/>
      <c r="C72" s="5"/>
      <c r="D72" s="5"/>
      <c r="E72" s="5"/>
      <c r="F72" s="6"/>
      <c r="G72" s="2"/>
    </row>
    <row r="73" spans="2:14" ht="13.5" thickBot="1" x14ac:dyDescent="0.25"/>
    <row r="74" spans="2:14" x14ac:dyDescent="0.2">
      <c r="B74" s="42" t="s">
        <v>13</v>
      </c>
      <c r="C74" s="88"/>
      <c r="D74" s="43" t="s">
        <v>16</v>
      </c>
      <c r="E74" s="9" t="s">
        <v>110</v>
      </c>
      <c r="F74" s="44"/>
      <c r="G74" s="44"/>
      <c r="H74" s="44"/>
      <c r="I74" s="44"/>
      <c r="J74" s="44"/>
      <c r="K74" s="44"/>
      <c r="L74" s="44"/>
      <c r="M74" s="65" t="s">
        <v>128</v>
      </c>
      <c r="N74" s="90"/>
    </row>
    <row r="75" spans="2:14" ht="13.5" thickBot="1" x14ac:dyDescent="0.25">
      <c r="B75" s="71" t="s">
        <v>14</v>
      </c>
      <c r="C75" s="89"/>
      <c r="D75" s="43" t="s">
        <v>17</v>
      </c>
      <c r="E75" s="9" t="s">
        <v>127</v>
      </c>
      <c r="F75" s="44"/>
      <c r="G75" s="44"/>
      <c r="H75" s="44"/>
      <c r="I75" s="44"/>
      <c r="J75" s="44"/>
      <c r="K75" s="44"/>
      <c r="L75" s="44"/>
      <c r="M75" s="72" t="s">
        <v>129</v>
      </c>
      <c r="N75" s="91"/>
    </row>
    <row r="76" spans="2:14" x14ac:dyDescent="0.2">
      <c r="B76" s="45"/>
      <c r="C76" s="46"/>
      <c r="D76" s="46"/>
      <c r="E76" s="46"/>
      <c r="F76" s="46"/>
      <c r="G76" s="46"/>
      <c r="H76" s="40"/>
      <c r="I76" s="40"/>
      <c r="J76" s="40"/>
      <c r="K76" s="40"/>
      <c r="L76" s="40"/>
      <c r="M76" s="40"/>
      <c r="N76" s="40"/>
    </row>
    <row r="77" spans="2:14" x14ac:dyDescent="0.2">
      <c r="B77" s="47"/>
      <c r="C77" s="48" t="s">
        <v>3</v>
      </c>
      <c r="D77" s="49" t="s">
        <v>4</v>
      </c>
      <c r="E77" s="49" t="s">
        <v>5</v>
      </c>
      <c r="F77" s="49" t="s">
        <v>6</v>
      </c>
      <c r="G77" s="49">
        <v>1</v>
      </c>
      <c r="H77" s="50">
        <v>2</v>
      </c>
      <c r="I77" s="50">
        <v>3</v>
      </c>
      <c r="J77" s="50">
        <v>4</v>
      </c>
      <c r="K77" s="50">
        <v>5</v>
      </c>
      <c r="L77" s="51" t="s">
        <v>7</v>
      </c>
      <c r="M77" s="51" t="s">
        <v>8</v>
      </c>
      <c r="N77" s="51" t="s">
        <v>126</v>
      </c>
    </row>
    <row r="78" spans="2:14" x14ac:dyDescent="0.2">
      <c r="B78" s="52" t="s">
        <v>9</v>
      </c>
      <c r="C78" s="30">
        <v>101</v>
      </c>
      <c r="D78" s="27" t="s">
        <v>22</v>
      </c>
      <c r="E78" s="28"/>
      <c r="F78" s="24">
        <v>1.9</v>
      </c>
      <c r="G78" s="31"/>
      <c r="H78" s="32"/>
      <c r="I78" s="32"/>
      <c r="J78" s="32"/>
      <c r="K78" s="32"/>
      <c r="L78" s="53" t="str">
        <f>IF(COUNT(G78:K78)=0,"", IF(COUNT(G78:K78)=2,SUM(G78:K78)*1.5, IF(COUNT(G78:K78)=3,SUM(G78:K78), IF(COUNT(G78:K78)=5,SUM(G78:K78)-MIN(G78:K78)-MAX(G78:K78), ))))</f>
        <v/>
      </c>
      <c r="M78" s="51" t="str">
        <f t="shared" ref="M78:M79" si="15">IF(ISNUMBER(L78),L78*F78,"")</f>
        <v/>
      </c>
      <c r="N78" s="54" t="str">
        <f>M78</f>
        <v/>
      </c>
    </row>
    <row r="79" spans="2:14" x14ac:dyDescent="0.2">
      <c r="B79" s="55" t="s">
        <v>10</v>
      </c>
      <c r="C79" s="25"/>
      <c r="D79" s="23" t="e">
        <f>VLOOKUP($C79,DiveList!$C$3:$D$71,2,FALSE)</f>
        <v>#N/A</v>
      </c>
      <c r="E79" s="26"/>
      <c r="F79" s="24" t="e">
        <f>VLOOKUP($C79,DiveList!$C$3:$H$71,IF($E79="S",5,IF($E79="P", 4, IF($E79="T", 3,IF($E79="F",6,5)))), FALSE)</f>
        <v>#N/A</v>
      </c>
      <c r="G79" s="31"/>
      <c r="H79" s="32"/>
      <c r="I79" s="32"/>
      <c r="J79" s="33"/>
      <c r="K79" s="33"/>
      <c r="L79" s="53" t="str">
        <f t="shared" ref="L79:L84" si="16">IF(COUNT(G79:K79)=0,"", IF(COUNT(G79:K79)=2,SUM(G79:K79)*1.5, IF(COUNT(G79:K79)=3,SUM(G79:K79), IF(COUNT(G79:K79)=5,SUM(G79:K79)-MIN(G79:K79)-MAX(G79:K79), ))))</f>
        <v/>
      </c>
      <c r="M79" s="51" t="str">
        <f t="shared" si="15"/>
        <v/>
      </c>
      <c r="N79" s="54" t="str">
        <f>IF(AND(ISNUMBER(N78), ISNUMBER(M79)),N78+M79,"")</f>
        <v/>
      </c>
    </row>
    <row r="80" spans="2:14" x14ac:dyDescent="0.2">
      <c r="B80" s="55" t="s">
        <v>11</v>
      </c>
      <c r="C80" s="25"/>
      <c r="D80" s="23" t="e">
        <f>VLOOKUP($C80,DiveList!$C$3:$D$71,2,FALSE)</f>
        <v>#N/A</v>
      </c>
      <c r="E80" s="26"/>
      <c r="F80" s="24" t="e">
        <f>VLOOKUP($C80,DiveList!$C$3:$H$71,IF($E80="S",5,IF($E80="P", 4, IF($E80="T", 3,IF($E80="F",6,5)))), FALSE)</f>
        <v>#N/A</v>
      </c>
      <c r="G80" s="31"/>
      <c r="H80" s="32"/>
      <c r="I80" s="32"/>
      <c r="J80" s="33"/>
      <c r="K80" s="33"/>
      <c r="L80" s="53" t="str">
        <f t="shared" si="16"/>
        <v/>
      </c>
      <c r="M80" s="51" t="str">
        <f>IF(ISNUMBER(L80),L80*F80,"")</f>
        <v/>
      </c>
      <c r="N80" s="54" t="str">
        <f>IF(AND(ISNUMBER(N79), ISNUMBER(M80)),N79+M80,"")</f>
        <v/>
      </c>
    </row>
    <row r="81" spans="2:14" x14ac:dyDescent="0.2">
      <c r="B81" s="80" t="s">
        <v>19</v>
      </c>
      <c r="C81" s="25"/>
      <c r="D81" s="23" t="e">
        <f>VLOOKUP($C81,DiveList!$C$3:$D$71,2,FALSE)</f>
        <v>#N/A</v>
      </c>
      <c r="E81" s="26"/>
      <c r="F81" s="24" t="e">
        <f>VLOOKUP($C81,DiveList!$C$3:$H$71,IF($E81="S",5,IF($E81="P", 4, IF($E81="T", 3,IF($E81="F",6,5)))), FALSE)</f>
        <v>#N/A</v>
      </c>
      <c r="G81" s="31"/>
      <c r="H81" s="32"/>
      <c r="I81" s="32"/>
      <c r="J81" s="33"/>
      <c r="K81" s="33"/>
      <c r="L81" s="53" t="str">
        <f t="shared" si="16"/>
        <v/>
      </c>
      <c r="M81" s="51" t="str">
        <f>IF(ISNUMBER(L81),L81*F81,"")</f>
        <v/>
      </c>
      <c r="N81" s="54" t="str">
        <f>IF(AND(ISNUMBER(N80), ISNUMBER(M81)),N80+M81,"")</f>
        <v/>
      </c>
    </row>
    <row r="82" spans="2:14" x14ac:dyDescent="0.2">
      <c r="B82" s="80" t="s">
        <v>20</v>
      </c>
      <c r="C82" s="25"/>
      <c r="D82" s="23" t="e">
        <f>VLOOKUP($C82,DiveList!$C$3:$D$71,2,FALSE)</f>
        <v>#N/A</v>
      </c>
      <c r="E82" s="26"/>
      <c r="F82" s="24" t="e">
        <f>VLOOKUP($C82,DiveList!$C$3:$H$71,IF($E82="S",5,IF($E82="P", 4, IF($E82="T", 3,IF($E82="F",6,5)))), FALSE)</f>
        <v>#N/A</v>
      </c>
      <c r="G82" s="31"/>
      <c r="H82" s="32"/>
      <c r="I82" s="32"/>
      <c r="J82" s="33"/>
      <c r="K82" s="33"/>
      <c r="L82" s="53" t="str">
        <f t="shared" si="16"/>
        <v/>
      </c>
      <c r="M82" s="51" t="str">
        <f>IF(ISNUMBER(L82),L82*F82,"")</f>
        <v/>
      </c>
      <c r="N82" s="54" t="str">
        <f t="shared" ref="N82:N83" si="17">IF(AND(ISNUMBER(N81), ISNUMBER(M82)),N81+M82,"")</f>
        <v/>
      </c>
    </row>
    <row r="83" spans="2:14" ht="13.5" thickBot="1" x14ac:dyDescent="0.25">
      <c r="B83" s="80" t="s">
        <v>159</v>
      </c>
      <c r="C83" s="25"/>
      <c r="D83" s="23" t="e">
        <f>VLOOKUP($C83,DiveList!$C$3:$D$71,2,FALSE)</f>
        <v>#N/A</v>
      </c>
      <c r="E83" s="26"/>
      <c r="F83" s="24" t="e">
        <f>VLOOKUP($C83,DiveList!$C$3:$H$71,IF($E83="S",5,IF($E83="P", 4, IF($E83="T", 3,IF($E83="F",6,5)))), FALSE)</f>
        <v>#N/A</v>
      </c>
      <c r="G83" s="31"/>
      <c r="H83" s="32"/>
      <c r="I83" s="32"/>
      <c r="J83" s="33"/>
      <c r="K83" s="33"/>
      <c r="L83" s="53" t="str">
        <f t="shared" si="16"/>
        <v/>
      </c>
      <c r="M83" s="51" t="str">
        <f>IF(ISNUMBER(L83),L83*F83,"")</f>
        <v/>
      </c>
      <c r="N83" s="54" t="str">
        <f t="shared" si="17"/>
        <v/>
      </c>
    </row>
    <row r="84" spans="2:14" ht="14.25" thickTop="1" thickBot="1" x14ac:dyDescent="0.25">
      <c r="B84" s="56" t="s">
        <v>12</v>
      </c>
      <c r="C84" s="29"/>
      <c r="D84" s="57" t="e">
        <f>VLOOKUP($C84,DiveList!$C$3:$D$71,2,FALSE)</f>
        <v>#N/A</v>
      </c>
      <c r="E84" s="34"/>
      <c r="F84" s="58" t="e">
        <f>VLOOKUP($C84,DiveList!$C$3:$H$71,IF($E84="S",5,IF($E84="P", 4, IF($E84="T", 3,IF($E84="F",6,5)))), FALSE)</f>
        <v>#N/A</v>
      </c>
      <c r="G84" s="35"/>
      <c r="H84" s="36"/>
      <c r="I84" s="36"/>
      <c r="J84" s="36"/>
      <c r="K84" s="36"/>
      <c r="L84" s="59" t="str">
        <f t="shared" si="16"/>
        <v/>
      </c>
      <c r="M84" s="59" t="str">
        <f>IF(ISNUMBER(L84),L84*F84,"")</f>
        <v/>
      </c>
      <c r="N84" s="60" t="str">
        <f>IF(AND(ISNUMBER(N83), ISNUMBER(M84)),N83+M84,"")</f>
        <v/>
      </c>
    </row>
    <row r="85" spans="2:14" ht="14.25" thickTop="1" thickBot="1" x14ac:dyDescent="0.25">
      <c r="B85" s="61"/>
      <c r="C85" s="62"/>
      <c r="D85" s="62"/>
      <c r="E85" s="62"/>
      <c r="F85" s="63"/>
      <c r="G85" s="46"/>
      <c r="H85" s="40"/>
      <c r="I85" s="40"/>
      <c r="J85" s="40"/>
      <c r="K85" s="40"/>
      <c r="L85" s="40"/>
      <c r="M85" s="64" t="s">
        <v>30</v>
      </c>
      <c r="N85" s="74" t="str">
        <f>IF(ISNUMBER(N84),N84,N83)</f>
        <v/>
      </c>
    </row>
    <row r="86" spans="2:14" ht="13.5" thickTop="1" x14ac:dyDescent="0.2">
      <c r="B86" s="1"/>
      <c r="C86" s="5"/>
      <c r="D86" s="5"/>
      <c r="E86" s="5"/>
      <c r="F86" s="6"/>
      <c r="G86" s="2"/>
    </row>
    <row r="87" spans="2:14" ht="13.5" thickBot="1" x14ac:dyDescent="0.25"/>
    <row r="88" spans="2:14" x14ac:dyDescent="0.2">
      <c r="B88" s="42" t="s">
        <v>13</v>
      </c>
      <c r="C88" s="88"/>
      <c r="D88" s="43" t="s">
        <v>16</v>
      </c>
      <c r="E88" s="9" t="s">
        <v>110</v>
      </c>
      <c r="F88" s="44"/>
      <c r="G88" s="44"/>
      <c r="H88" s="44"/>
      <c r="I88" s="44"/>
      <c r="J88" s="44"/>
      <c r="K88" s="44"/>
      <c r="L88" s="44"/>
      <c r="M88" s="65" t="s">
        <v>128</v>
      </c>
      <c r="N88" s="90"/>
    </row>
    <row r="89" spans="2:14" ht="13.5" thickBot="1" x14ac:dyDescent="0.25">
      <c r="B89" s="71" t="s">
        <v>14</v>
      </c>
      <c r="C89" s="89"/>
      <c r="D89" s="43" t="s">
        <v>17</v>
      </c>
      <c r="E89" s="9" t="s">
        <v>127</v>
      </c>
      <c r="F89" s="44"/>
      <c r="G89" s="44"/>
      <c r="H89" s="44"/>
      <c r="I89" s="44"/>
      <c r="J89" s="44"/>
      <c r="K89" s="44"/>
      <c r="L89" s="44"/>
      <c r="M89" s="72" t="s">
        <v>129</v>
      </c>
      <c r="N89" s="91"/>
    </row>
    <row r="90" spans="2:14" x14ac:dyDescent="0.2">
      <c r="B90" s="45"/>
      <c r="C90" s="46"/>
      <c r="D90" s="46"/>
      <c r="E90" s="46"/>
      <c r="F90" s="46"/>
      <c r="G90" s="46"/>
      <c r="H90" s="40"/>
      <c r="I90" s="40"/>
      <c r="J90" s="40"/>
      <c r="K90" s="40"/>
      <c r="L90" s="40"/>
      <c r="M90" s="40"/>
      <c r="N90" s="40"/>
    </row>
    <row r="91" spans="2:14" x14ac:dyDescent="0.2">
      <c r="B91" s="47"/>
      <c r="C91" s="48" t="s">
        <v>3</v>
      </c>
      <c r="D91" s="49" t="s">
        <v>4</v>
      </c>
      <c r="E91" s="49" t="s">
        <v>5</v>
      </c>
      <c r="F91" s="49" t="s">
        <v>6</v>
      </c>
      <c r="G91" s="49">
        <v>1</v>
      </c>
      <c r="H91" s="50">
        <v>2</v>
      </c>
      <c r="I91" s="50">
        <v>3</v>
      </c>
      <c r="J91" s="50">
        <v>4</v>
      </c>
      <c r="K91" s="50">
        <v>5</v>
      </c>
      <c r="L91" s="51" t="s">
        <v>7</v>
      </c>
      <c r="M91" s="51" t="s">
        <v>8</v>
      </c>
      <c r="N91" s="51" t="s">
        <v>126</v>
      </c>
    </row>
    <row r="92" spans="2:14" x14ac:dyDescent="0.2">
      <c r="B92" s="52" t="s">
        <v>9</v>
      </c>
      <c r="C92" s="30">
        <v>101</v>
      </c>
      <c r="D92" s="27" t="s">
        <v>22</v>
      </c>
      <c r="E92" s="28"/>
      <c r="F92" s="24">
        <v>1.9</v>
      </c>
      <c r="G92" s="31"/>
      <c r="H92" s="32"/>
      <c r="I92" s="32"/>
      <c r="J92" s="32"/>
      <c r="K92" s="32"/>
      <c r="L92" s="53" t="str">
        <f>IF(COUNT(G92:K92)=0,"", IF(COUNT(G92:K92)=2,SUM(G92:K92)*1.5, IF(COUNT(G92:K92)=3,SUM(G92:K92), IF(COUNT(G92:K92)=5,SUM(G92:K92)-MIN(G92:K92)-MAX(G92:K92), ))))</f>
        <v/>
      </c>
      <c r="M92" s="51" t="str">
        <f t="shared" ref="M92:M93" si="18">IF(ISNUMBER(L92),L92*F92,"")</f>
        <v/>
      </c>
      <c r="N92" s="54" t="str">
        <f>M92</f>
        <v/>
      </c>
    </row>
    <row r="93" spans="2:14" x14ac:dyDescent="0.2">
      <c r="B93" s="55" t="s">
        <v>10</v>
      </c>
      <c r="C93" s="25"/>
      <c r="D93" s="23" t="e">
        <f>VLOOKUP($C93,DiveList!$C$3:$D$71,2,FALSE)</f>
        <v>#N/A</v>
      </c>
      <c r="E93" s="26"/>
      <c r="F93" s="24" t="e">
        <f>VLOOKUP($C93,DiveList!$C$3:$H$71,IF($E93="S",5,IF($E93="P", 4, IF($E93="T", 3,IF($E93="F",6,5)))), FALSE)</f>
        <v>#N/A</v>
      </c>
      <c r="G93" s="31"/>
      <c r="H93" s="32"/>
      <c r="I93" s="32"/>
      <c r="J93" s="33"/>
      <c r="K93" s="33"/>
      <c r="L93" s="53" t="str">
        <f t="shared" ref="L93:L98" si="19">IF(COUNT(G93:K93)=0,"", IF(COUNT(G93:K93)=2,SUM(G93:K93)*1.5, IF(COUNT(G93:K93)=3,SUM(G93:K93), IF(COUNT(G93:K93)=5,SUM(G93:K93)-MIN(G93:K93)-MAX(G93:K93), ))))</f>
        <v/>
      </c>
      <c r="M93" s="51" t="str">
        <f t="shared" si="18"/>
        <v/>
      </c>
      <c r="N93" s="54" t="str">
        <f>IF(AND(ISNUMBER(N92), ISNUMBER(M93)),N92+M93,"")</f>
        <v/>
      </c>
    </row>
    <row r="94" spans="2:14" x14ac:dyDescent="0.2">
      <c r="B94" s="55" t="s">
        <v>11</v>
      </c>
      <c r="C94" s="25"/>
      <c r="D94" s="23" t="e">
        <f>VLOOKUP($C94,DiveList!$C$3:$D$71,2,FALSE)</f>
        <v>#N/A</v>
      </c>
      <c r="E94" s="26"/>
      <c r="F94" s="24" t="e">
        <f>VLOOKUP($C94,DiveList!$C$3:$H$71,IF($E94="S",5,IF($E94="P", 4, IF($E94="T", 3,IF($E94="F",6,5)))), FALSE)</f>
        <v>#N/A</v>
      </c>
      <c r="G94" s="31"/>
      <c r="H94" s="32"/>
      <c r="I94" s="32"/>
      <c r="J94" s="33"/>
      <c r="K94" s="33"/>
      <c r="L94" s="53" t="str">
        <f t="shared" si="19"/>
        <v/>
      </c>
      <c r="M94" s="51" t="str">
        <f>IF(ISNUMBER(L94),L94*F94,"")</f>
        <v/>
      </c>
      <c r="N94" s="54" t="str">
        <f>IF(AND(ISNUMBER(N93), ISNUMBER(M94)),N93+M94,"")</f>
        <v/>
      </c>
    </row>
    <row r="95" spans="2:14" x14ac:dyDescent="0.2">
      <c r="B95" s="80" t="s">
        <v>19</v>
      </c>
      <c r="C95" s="25"/>
      <c r="D95" s="23" t="e">
        <f>VLOOKUP($C95,DiveList!$C$3:$D$71,2,FALSE)</f>
        <v>#N/A</v>
      </c>
      <c r="E95" s="26"/>
      <c r="F95" s="24" t="e">
        <f>VLOOKUP($C95,DiveList!$C$3:$H$71,IF($E95="S",5,IF($E95="P", 4, IF($E95="T", 3,IF($E95="F",6,5)))), FALSE)</f>
        <v>#N/A</v>
      </c>
      <c r="G95" s="31"/>
      <c r="H95" s="32"/>
      <c r="I95" s="32"/>
      <c r="J95" s="33"/>
      <c r="K95" s="33"/>
      <c r="L95" s="53" t="str">
        <f t="shared" si="19"/>
        <v/>
      </c>
      <c r="M95" s="51" t="str">
        <f>IF(ISNUMBER(L95),L95*F95,"")</f>
        <v/>
      </c>
      <c r="N95" s="54" t="str">
        <f>IF(AND(ISNUMBER(N94), ISNUMBER(M95)),N94+M95,"")</f>
        <v/>
      </c>
    </row>
    <row r="96" spans="2:14" x14ac:dyDescent="0.2">
      <c r="B96" s="80" t="s">
        <v>20</v>
      </c>
      <c r="C96" s="25"/>
      <c r="D96" s="23" t="e">
        <f>VLOOKUP($C96,DiveList!$C$3:$D$71,2,FALSE)</f>
        <v>#N/A</v>
      </c>
      <c r="E96" s="26"/>
      <c r="F96" s="24" t="e">
        <f>VLOOKUP($C96,DiveList!$C$3:$H$71,IF($E96="S",5,IF($E96="P", 4, IF($E96="T", 3,IF($E96="F",6,5)))), FALSE)</f>
        <v>#N/A</v>
      </c>
      <c r="G96" s="31"/>
      <c r="H96" s="32"/>
      <c r="I96" s="32"/>
      <c r="J96" s="33"/>
      <c r="K96" s="33"/>
      <c r="L96" s="53" t="str">
        <f t="shared" si="19"/>
        <v/>
      </c>
      <c r="M96" s="51" t="str">
        <f>IF(ISNUMBER(L96),L96*F96,"")</f>
        <v/>
      </c>
      <c r="N96" s="54" t="str">
        <f t="shared" ref="N96:N97" si="20">IF(AND(ISNUMBER(N95), ISNUMBER(M96)),N95+M96,"")</f>
        <v/>
      </c>
    </row>
    <row r="97" spans="2:14" ht="13.5" thickBot="1" x14ac:dyDescent="0.25">
      <c r="B97" s="80" t="s">
        <v>159</v>
      </c>
      <c r="C97" s="25"/>
      <c r="D97" s="23" t="e">
        <f>VLOOKUP($C97,DiveList!$C$3:$D$71,2,FALSE)</f>
        <v>#N/A</v>
      </c>
      <c r="E97" s="26"/>
      <c r="F97" s="24" t="e">
        <f>VLOOKUP($C97,DiveList!$C$3:$H$71,IF($E97="S",5,IF($E97="P", 4, IF($E97="T", 3,IF($E97="F",6,5)))), FALSE)</f>
        <v>#N/A</v>
      </c>
      <c r="G97" s="31"/>
      <c r="H97" s="32"/>
      <c r="I97" s="32"/>
      <c r="J97" s="33"/>
      <c r="K97" s="33"/>
      <c r="L97" s="53" t="str">
        <f t="shared" si="19"/>
        <v/>
      </c>
      <c r="M97" s="51" t="str">
        <f>IF(ISNUMBER(L97),L97*F97,"")</f>
        <v/>
      </c>
      <c r="N97" s="54" t="str">
        <f t="shared" si="20"/>
        <v/>
      </c>
    </row>
    <row r="98" spans="2:14" ht="14.25" thickTop="1" thickBot="1" x14ac:dyDescent="0.25">
      <c r="B98" s="56" t="s">
        <v>12</v>
      </c>
      <c r="C98" s="29"/>
      <c r="D98" s="57" t="e">
        <f>VLOOKUP($C98,DiveList!$C$3:$D$71,2,FALSE)</f>
        <v>#N/A</v>
      </c>
      <c r="E98" s="34"/>
      <c r="F98" s="58" t="e">
        <f>VLOOKUP($C98,DiveList!$C$3:$H$71,IF($E98="S",5,IF($E98="P", 4, IF($E98="T", 3,IF($E98="F",6,5)))), FALSE)</f>
        <v>#N/A</v>
      </c>
      <c r="G98" s="35"/>
      <c r="H98" s="36"/>
      <c r="I98" s="36"/>
      <c r="J98" s="36"/>
      <c r="K98" s="36"/>
      <c r="L98" s="59" t="str">
        <f t="shared" si="19"/>
        <v/>
      </c>
      <c r="M98" s="59" t="str">
        <f>IF(ISNUMBER(L98),L98*F98,"")</f>
        <v/>
      </c>
      <c r="N98" s="60" t="str">
        <f>IF(AND(ISNUMBER(N97), ISNUMBER(M98)),N97+M98,"")</f>
        <v/>
      </c>
    </row>
    <row r="99" spans="2:14" ht="14.25" thickTop="1" thickBot="1" x14ac:dyDescent="0.25">
      <c r="B99" s="61"/>
      <c r="C99" s="62"/>
      <c r="D99" s="62"/>
      <c r="E99" s="62"/>
      <c r="F99" s="63"/>
      <c r="G99" s="46"/>
      <c r="H99" s="40"/>
      <c r="I99" s="40"/>
      <c r="J99" s="40"/>
      <c r="K99" s="40"/>
      <c r="L99" s="40"/>
      <c r="M99" s="64" t="s">
        <v>30</v>
      </c>
      <c r="N99" s="74" t="str">
        <f>IF(ISNUMBER(N98),N98,N97)</f>
        <v/>
      </c>
    </row>
    <row r="100" spans="2:14" ht="13.5" thickTop="1" x14ac:dyDescent="0.2">
      <c r="B100" s="1"/>
      <c r="C100" s="5"/>
      <c r="D100" s="5"/>
      <c r="E100" s="5"/>
      <c r="F100" s="6"/>
      <c r="G100" s="2"/>
    </row>
    <row r="101" spans="2:14" ht="13.5" thickBot="1" x14ac:dyDescent="0.25"/>
    <row r="102" spans="2:14" x14ac:dyDescent="0.2">
      <c r="B102" s="42" t="s">
        <v>13</v>
      </c>
      <c r="C102" s="88"/>
      <c r="D102" s="43" t="s">
        <v>16</v>
      </c>
      <c r="E102" s="9" t="s">
        <v>110</v>
      </c>
      <c r="F102" s="44"/>
      <c r="G102" s="44"/>
      <c r="H102" s="44"/>
      <c r="I102" s="44"/>
      <c r="J102" s="44"/>
      <c r="K102" s="44"/>
      <c r="L102" s="44"/>
      <c r="M102" s="65" t="s">
        <v>128</v>
      </c>
      <c r="N102" s="90"/>
    </row>
    <row r="103" spans="2:14" ht="13.5" thickBot="1" x14ac:dyDescent="0.25">
      <c r="B103" s="71" t="s">
        <v>14</v>
      </c>
      <c r="C103" s="89"/>
      <c r="D103" s="43" t="s">
        <v>17</v>
      </c>
      <c r="E103" s="9" t="s">
        <v>127</v>
      </c>
      <c r="F103" s="44"/>
      <c r="G103" s="44"/>
      <c r="H103" s="44"/>
      <c r="I103" s="44"/>
      <c r="J103" s="44"/>
      <c r="K103" s="44"/>
      <c r="L103" s="44"/>
      <c r="M103" s="72" t="s">
        <v>129</v>
      </c>
      <c r="N103" s="91"/>
    </row>
    <row r="104" spans="2:14" x14ac:dyDescent="0.2">
      <c r="B104" s="45"/>
      <c r="C104" s="46"/>
      <c r="D104" s="46"/>
      <c r="E104" s="46"/>
      <c r="F104" s="46"/>
      <c r="G104" s="46"/>
      <c r="H104" s="40"/>
      <c r="I104" s="40"/>
      <c r="J104" s="40"/>
      <c r="K104" s="40"/>
      <c r="L104" s="40"/>
      <c r="M104" s="40"/>
      <c r="N104" s="40"/>
    </row>
    <row r="105" spans="2:14" x14ac:dyDescent="0.2">
      <c r="B105" s="47"/>
      <c r="C105" s="48" t="s">
        <v>3</v>
      </c>
      <c r="D105" s="49" t="s">
        <v>4</v>
      </c>
      <c r="E105" s="49" t="s">
        <v>5</v>
      </c>
      <c r="F105" s="49" t="s">
        <v>6</v>
      </c>
      <c r="G105" s="49">
        <v>1</v>
      </c>
      <c r="H105" s="50">
        <v>2</v>
      </c>
      <c r="I105" s="50">
        <v>3</v>
      </c>
      <c r="J105" s="50">
        <v>4</v>
      </c>
      <c r="K105" s="50">
        <v>5</v>
      </c>
      <c r="L105" s="51" t="s">
        <v>7</v>
      </c>
      <c r="M105" s="51" t="s">
        <v>8</v>
      </c>
      <c r="N105" s="51" t="s">
        <v>126</v>
      </c>
    </row>
    <row r="106" spans="2:14" x14ac:dyDescent="0.2">
      <c r="B106" s="52" t="s">
        <v>9</v>
      </c>
      <c r="C106" s="30">
        <v>101</v>
      </c>
      <c r="D106" s="27" t="s">
        <v>22</v>
      </c>
      <c r="E106" s="28"/>
      <c r="F106" s="24">
        <v>1.9</v>
      </c>
      <c r="G106" s="31"/>
      <c r="H106" s="32"/>
      <c r="I106" s="32"/>
      <c r="J106" s="32"/>
      <c r="K106" s="32"/>
      <c r="L106" s="53" t="str">
        <f>IF(COUNT(G106:K106)=0,"", IF(COUNT(G106:K106)=2,SUM(G106:K106)*1.5, IF(COUNT(G106:K106)=3,SUM(G106:K106), IF(COUNT(G106:K106)=5,SUM(G106:K106)-MIN(G106:K106)-MAX(G106:K106), ))))</f>
        <v/>
      </c>
      <c r="M106" s="51" t="str">
        <f t="shared" ref="M106:M107" si="21">IF(ISNUMBER(L106),L106*F106,"")</f>
        <v/>
      </c>
      <c r="N106" s="54" t="str">
        <f>M106</f>
        <v/>
      </c>
    </row>
    <row r="107" spans="2:14" x14ac:dyDescent="0.2">
      <c r="B107" s="55" t="s">
        <v>10</v>
      </c>
      <c r="C107" s="25"/>
      <c r="D107" s="23" t="e">
        <f>VLOOKUP($C107,DiveList!$C$3:$D$71,2,FALSE)</f>
        <v>#N/A</v>
      </c>
      <c r="E107" s="26"/>
      <c r="F107" s="24" t="e">
        <f>VLOOKUP($C107,DiveList!$C$3:$H$71,IF($E107="S",5,IF($E107="P", 4, IF($E107="T", 3,IF($E107="F",6,5)))), FALSE)</f>
        <v>#N/A</v>
      </c>
      <c r="G107" s="31"/>
      <c r="H107" s="32"/>
      <c r="I107" s="32"/>
      <c r="J107" s="33"/>
      <c r="K107" s="33"/>
      <c r="L107" s="53" t="str">
        <f t="shared" ref="L107:L112" si="22">IF(COUNT(G107:K107)=0,"", IF(COUNT(G107:K107)=2,SUM(G107:K107)*1.5, IF(COUNT(G107:K107)=3,SUM(G107:K107), IF(COUNT(G107:K107)=5,SUM(G107:K107)-MIN(G107:K107)-MAX(G107:K107), ))))</f>
        <v/>
      </c>
      <c r="M107" s="51" t="str">
        <f t="shared" si="21"/>
        <v/>
      </c>
      <c r="N107" s="54" t="str">
        <f>IF(AND(ISNUMBER(N106), ISNUMBER(M107)),N106+M107,"")</f>
        <v/>
      </c>
    </row>
    <row r="108" spans="2:14" x14ac:dyDescent="0.2">
      <c r="B108" s="55" t="s">
        <v>11</v>
      </c>
      <c r="C108" s="25"/>
      <c r="D108" s="23" t="e">
        <f>VLOOKUP($C108,DiveList!$C$3:$D$71,2,FALSE)</f>
        <v>#N/A</v>
      </c>
      <c r="E108" s="26"/>
      <c r="F108" s="24" t="e">
        <f>VLOOKUP($C108,DiveList!$C$3:$H$71,IF($E108="S",5,IF($E108="P", 4, IF($E108="T", 3,IF($E108="F",6,5)))), FALSE)</f>
        <v>#N/A</v>
      </c>
      <c r="G108" s="31"/>
      <c r="H108" s="32"/>
      <c r="I108" s="32"/>
      <c r="J108" s="33"/>
      <c r="K108" s="33"/>
      <c r="L108" s="53" t="str">
        <f t="shared" si="22"/>
        <v/>
      </c>
      <c r="M108" s="51" t="str">
        <f>IF(ISNUMBER(L108),L108*F108,"")</f>
        <v/>
      </c>
      <c r="N108" s="54" t="str">
        <f>IF(AND(ISNUMBER(N107), ISNUMBER(M108)),N107+M108,"")</f>
        <v/>
      </c>
    </row>
    <row r="109" spans="2:14" x14ac:dyDescent="0.2">
      <c r="B109" s="80" t="s">
        <v>19</v>
      </c>
      <c r="C109" s="25"/>
      <c r="D109" s="23" t="e">
        <f>VLOOKUP($C109,DiveList!$C$3:$D$71,2,FALSE)</f>
        <v>#N/A</v>
      </c>
      <c r="E109" s="26"/>
      <c r="F109" s="24" t="e">
        <f>VLOOKUP($C109,DiveList!$C$3:$H$71,IF($E109="S",5,IF($E109="P", 4, IF($E109="T", 3,IF($E109="F",6,5)))), FALSE)</f>
        <v>#N/A</v>
      </c>
      <c r="G109" s="31"/>
      <c r="H109" s="32"/>
      <c r="I109" s="32"/>
      <c r="J109" s="33"/>
      <c r="K109" s="33"/>
      <c r="L109" s="53" t="str">
        <f t="shared" si="22"/>
        <v/>
      </c>
      <c r="M109" s="51" t="str">
        <f>IF(ISNUMBER(L109),L109*F109,"")</f>
        <v/>
      </c>
      <c r="N109" s="54" t="str">
        <f>IF(AND(ISNUMBER(N108), ISNUMBER(M109)),N108+M109,"")</f>
        <v/>
      </c>
    </row>
    <row r="110" spans="2:14" x14ac:dyDescent="0.2">
      <c r="B110" s="80" t="s">
        <v>20</v>
      </c>
      <c r="C110" s="25"/>
      <c r="D110" s="23" t="e">
        <f>VLOOKUP($C110,DiveList!$C$3:$D$71,2,FALSE)</f>
        <v>#N/A</v>
      </c>
      <c r="E110" s="26"/>
      <c r="F110" s="24" t="e">
        <f>VLOOKUP($C110,DiveList!$C$3:$H$71,IF($E110="S",5,IF($E110="P", 4, IF($E110="T", 3,IF($E110="F",6,5)))), FALSE)</f>
        <v>#N/A</v>
      </c>
      <c r="G110" s="31"/>
      <c r="H110" s="32"/>
      <c r="I110" s="32"/>
      <c r="J110" s="33"/>
      <c r="K110" s="33"/>
      <c r="L110" s="53" t="str">
        <f t="shared" si="22"/>
        <v/>
      </c>
      <c r="M110" s="51" t="str">
        <f>IF(ISNUMBER(L110),L110*F110,"")</f>
        <v/>
      </c>
      <c r="N110" s="54" t="str">
        <f t="shared" ref="N110:N111" si="23">IF(AND(ISNUMBER(N109), ISNUMBER(M110)),N109+M110,"")</f>
        <v/>
      </c>
    </row>
    <row r="111" spans="2:14" ht="13.5" thickBot="1" x14ac:dyDescent="0.25">
      <c r="B111" s="80" t="s">
        <v>159</v>
      </c>
      <c r="C111" s="25"/>
      <c r="D111" s="23" t="e">
        <f>VLOOKUP($C111,DiveList!$C$3:$D$71,2,FALSE)</f>
        <v>#N/A</v>
      </c>
      <c r="E111" s="26"/>
      <c r="F111" s="24" t="e">
        <f>VLOOKUP($C111,DiveList!$C$3:$H$71,IF($E111="S",5,IF($E111="P", 4, IF($E111="T", 3,IF($E111="F",6,5)))), FALSE)</f>
        <v>#N/A</v>
      </c>
      <c r="G111" s="31"/>
      <c r="H111" s="32"/>
      <c r="I111" s="32"/>
      <c r="J111" s="33"/>
      <c r="K111" s="33"/>
      <c r="L111" s="53" t="str">
        <f t="shared" si="22"/>
        <v/>
      </c>
      <c r="M111" s="51" t="str">
        <f>IF(ISNUMBER(L111),L111*F111,"")</f>
        <v/>
      </c>
      <c r="N111" s="54" t="str">
        <f t="shared" si="23"/>
        <v/>
      </c>
    </row>
    <row r="112" spans="2:14" ht="14.25" thickTop="1" thickBot="1" x14ac:dyDescent="0.25">
      <c r="B112" s="56" t="s">
        <v>12</v>
      </c>
      <c r="C112" s="29"/>
      <c r="D112" s="57" t="e">
        <f>VLOOKUP($C112,DiveList!$C$3:$D$71,2,FALSE)</f>
        <v>#N/A</v>
      </c>
      <c r="E112" s="34"/>
      <c r="F112" s="58" t="e">
        <f>VLOOKUP($C112,DiveList!$C$3:$H$71,IF($E112="S",5,IF($E112="P", 4, IF($E112="T", 3,IF($E112="F",6,5)))), FALSE)</f>
        <v>#N/A</v>
      </c>
      <c r="G112" s="35"/>
      <c r="H112" s="36"/>
      <c r="I112" s="36"/>
      <c r="J112" s="36"/>
      <c r="K112" s="36"/>
      <c r="L112" s="59" t="str">
        <f t="shared" si="22"/>
        <v/>
      </c>
      <c r="M112" s="59" t="str">
        <f>IF(ISNUMBER(L112),L112*F112,"")</f>
        <v/>
      </c>
      <c r="N112" s="60" t="str">
        <f>IF(AND(ISNUMBER(N111), ISNUMBER(M112)),N111+M112,"")</f>
        <v/>
      </c>
    </row>
    <row r="113" spans="2:14" ht="14.25" thickTop="1" thickBot="1" x14ac:dyDescent="0.25">
      <c r="B113" s="61"/>
      <c r="C113" s="62"/>
      <c r="D113" s="62"/>
      <c r="E113" s="62"/>
      <c r="F113" s="63"/>
      <c r="G113" s="46"/>
      <c r="H113" s="40"/>
      <c r="I113" s="40"/>
      <c r="J113" s="40"/>
      <c r="K113" s="40"/>
      <c r="L113" s="40"/>
      <c r="M113" s="64" t="s">
        <v>30</v>
      </c>
      <c r="N113" s="74" t="str">
        <f>IF(ISNUMBER(N112),N112,N111)</f>
        <v/>
      </c>
    </row>
    <row r="114" spans="2:14" ht="13.5" thickTop="1" x14ac:dyDescent="0.2">
      <c r="B114" s="1"/>
      <c r="C114" s="5"/>
      <c r="D114" s="5"/>
      <c r="E114" s="5"/>
      <c r="F114" s="6"/>
      <c r="G114" s="2"/>
    </row>
    <row r="115" spans="2:14" ht="13.5" thickBot="1" x14ac:dyDescent="0.25"/>
    <row r="116" spans="2:14" x14ac:dyDescent="0.2">
      <c r="B116" s="42" t="s">
        <v>13</v>
      </c>
      <c r="C116" s="88"/>
      <c r="D116" s="43" t="s">
        <v>16</v>
      </c>
      <c r="E116" s="9" t="s">
        <v>110</v>
      </c>
      <c r="F116" s="44"/>
      <c r="G116" s="44"/>
      <c r="H116" s="44"/>
      <c r="I116" s="44"/>
      <c r="J116" s="44"/>
      <c r="K116" s="44"/>
      <c r="L116" s="44"/>
      <c r="M116" s="65" t="s">
        <v>128</v>
      </c>
      <c r="N116" s="90"/>
    </row>
    <row r="117" spans="2:14" ht="13.5" thickBot="1" x14ac:dyDescent="0.25">
      <c r="B117" s="71" t="s">
        <v>14</v>
      </c>
      <c r="C117" s="89"/>
      <c r="D117" s="43" t="s">
        <v>17</v>
      </c>
      <c r="E117" s="9" t="s">
        <v>127</v>
      </c>
      <c r="F117" s="44"/>
      <c r="G117" s="44"/>
      <c r="H117" s="44"/>
      <c r="I117" s="44"/>
      <c r="J117" s="44"/>
      <c r="K117" s="44"/>
      <c r="L117" s="44"/>
      <c r="M117" s="72" t="s">
        <v>129</v>
      </c>
      <c r="N117" s="91"/>
    </row>
    <row r="118" spans="2:14" x14ac:dyDescent="0.2">
      <c r="B118" s="45"/>
      <c r="C118" s="46"/>
      <c r="D118" s="46"/>
      <c r="E118" s="46"/>
      <c r="F118" s="46"/>
      <c r="G118" s="46"/>
      <c r="H118" s="40"/>
      <c r="I118" s="40"/>
      <c r="J118" s="40"/>
      <c r="K118" s="40"/>
      <c r="L118" s="40"/>
      <c r="M118" s="40"/>
      <c r="N118" s="40"/>
    </row>
    <row r="119" spans="2:14" x14ac:dyDescent="0.2">
      <c r="B119" s="47"/>
      <c r="C119" s="48" t="s">
        <v>3</v>
      </c>
      <c r="D119" s="49" t="s">
        <v>4</v>
      </c>
      <c r="E119" s="49" t="s">
        <v>5</v>
      </c>
      <c r="F119" s="49" t="s">
        <v>6</v>
      </c>
      <c r="G119" s="49">
        <v>1</v>
      </c>
      <c r="H119" s="50">
        <v>2</v>
      </c>
      <c r="I119" s="50">
        <v>3</v>
      </c>
      <c r="J119" s="50">
        <v>4</v>
      </c>
      <c r="K119" s="50">
        <v>5</v>
      </c>
      <c r="L119" s="51" t="s">
        <v>7</v>
      </c>
      <c r="M119" s="51" t="s">
        <v>8</v>
      </c>
      <c r="N119" s="51" t="s">
        <v>126</v>
      </c>
    </row>
    <row r="120" spans="2:14" x14ac:dyDescent="0.2">
      <c r="B120" s="52" t="s">
        <v>9</v>
      </c>
      <c r="C120" s="30">
        <v>101</v>
      </c>
      <c r="D120" s="27" t="s">
        <v>22</v>
      </c>
      <c r="E120" s="28"/>
      <c r="F120" s="24">
        <v>1.9</v>
      </c>
      <c r="G120" s="31"/>
      <c r="H120" s="32"/>
      <c r="I120" s="32"/>
      <c r="J120" s="32"/>
      <c r="K120" s="32"/>
      <c r="L120" s="53" t="str">
        <f>IF(COUNT(G120:K120)=0,"", IF(COUNT(G120:K120)=2,SUM(G120:K120)*1.5, IF(COUNT(G120:K120)=3,SUM(G120:K120), IF(COUNT(G120:K120)=5,SUM(G120:K120)-MIN(G120:K120)-MAX(G120:K120), ))))</f>
        <v/>
      </c>
      <c r="M120" s="51" t="str">
        <f t="shared" ref="M120:M121" si="24">IF(ISNUMBER(L120),L120*F120,"")</f>
        <v/>
      </c>
      <c r="N120" s="54" t="str">
        <f>M120</f>
        <v/>
      </c>
    </row>
    <row r="121" spans="2:14" x14ac:dyDescent="0.2">
      <c r="B121" s="55" t="s">
        <v>10</v>
      </c>
      <c r="C121" s="25"/>
      <c r="D121" s="23" t="e">
        <f>VLOOKUP($C121,DiveList!$C$3:$D$71,2,FALSE)</f>
        <v>#N/A</v>
      </c>
      <c r="E121" s="26"/>
      <c r="F121" s="24" t="e">
        <f>VLOOKUP($C121,DiveList!$C$3:$H$71,IF($E121="S",5,IF($E121="P", 4, IF($E121="T", 3,IF($E121="F",6,5)))), FALSE)</f>
        <v>#N/A</v>
      </c>
      <c r="G121" s="31"/>
      <c r="H121" s="32"/>
      <c r="I121" s="32"/>
      <c r="J121" s="33"/>
      <c r="K121" s="33"/>
      <c r="L121" s="53" t="str">
        <f t="shared" ref="L121:L126" si="25">IF(COUNT(G121:K121)=0,"", IF(COUNT(G121:K121)=2,SUM(G121:K121)*1.5, IF(COUNT(G121:K121)=3,SUM(G121:K121), IF(COUNT(G121:K121)=5,SUM(G121:K121)-MIN(G121:K121)-MAX(G121:K121), ))))</f>
        <v/>
      </c>
      <c r="M121" s="51" t="str">
        <f t="shared" si="24"/>
        <v/>
      </c>
      <c r="N121" s="54" t="str">
        <f>IF(AND(ISNUMBER(N120), ISNUMBER(M121)),N120+M121,"")</f>
        <v/>
      </c>
    </row>
    <row r="122" spans="2:14" x14ac:dyDescent="0.2">
      <c r="B122" s="55" t="s">
        <v>11</v>
      </c>
      <c r="C122" s="25"/>
      <c r="D122" s="23" t="e">
        <f>VLOOKUP($C122,DiveList!$C$3:$D$71,2,FALSE)</f>
        <v>#N/A</v>
      </c>
      <c r="E122" s="26"/>
      <c r="F122" s="24" t="e">
        <f>VLOOKUP($C122,DiveList!$C$3:$H$71,IF($E122="S",5,IF($E122="P", 4, IF($E122="T", 3,IF($E122="F",6,5)))), FALSE)</f>
        <v>#N/A</v>
      </c>
      <c r="G122" s="31"/>
      <c r="H122" s="32"/>
      <c r="I122" s="32"/>
      <c r="J122" s="33"/>
      <c r="K122" s="33"/>
      <c r="L122" s="53" t="str">
        <f t="shared" si="25"/>
        <v/>
      </c>
      <c r="M122" s="51" t="str">
        <f>IF(ISNUMBER(L122),L122*F122,"")</f>
        <v/>
      </c>
      <c r="N122" s="54" t="str">
        <f>IF(AND(ISNUMBER(N121), ISNUMBER(M122)),N121+M122,"")</f>
        <v/>
      </c>
    </row>
    <row r="123" spans="2:14" x14ac:dyDescent="0.2">
      <c r="B123" s="80" t="s">
        <v>19</v>
      </c>
      <c r="C123" s="25"/>
      <c r="D123" s="23" t="e">
        <f>VLOOKUP($C123,DiveList!$C$3:$D$71,2,FALSE)</f>
        <v>#N/A</v>
      </c>
      <c r="E123" s="26"/>
      <c r="F123" s="24" t="e">
        <f>VLOOKUP($C123,DiveList!$C$3:$H$71,IF($E123="S",5,IF($E123="P", 4, IF($E123="T", 3,IF($E123="F",6,5)))), FALSE)</f>
        <v>#N/A</v>
      </c>
      <c r="G123" s="31"/>
      <c r="H123" s="32"/>
      <c r="I123" s="32"/>
      <c r="J123" s="33"/>
      <c r="K123" s="33"/>
      <c r="L123" s="53" t="str">
        <f t="shared" si="25"/>
        <v/>
      </c>
      <c r="M123" s="51" t="str">
        <f>IF(ISNUMBER(L123),L123*F123,"")</f>
        <v/>
      </c>
      <c r="N123" s="54" t="str">
        <f>IF(AND(ISNUMBER(N122), ISNUMBER(M123)),N122+M123,"")</f>
        <v/>
      </c>
    </row>
    <row r="124" spans="2:14" x14ac:dyDescent="0.2">
      <c r="B124" s="80" t="s">
        <v>20</v>
      </c>
      <c r="C124" s="25"/>
      <c r="D124" s="23" t="e">
        <f>VLOOKUP($C124,DiveList!$C$3:$D$71,2,FALSE)</f>
        <v>#N/A</v>
      </c>
      <c r="E124" s="26"/>
      <c r="F124" s="24" t="e">
        <f>VLOOKUP($C124,DiveList!$C$3:$H$71,IF($E124="S",5,IF($E124="P", 4, IF($E124="T", 3,IF($E124="F",6,5)))), FALSE)</f>
        <v>#N/A</v>
      </c>
      <c r="G124" s="31"/>
      <c r="H124" s="32"/>
      <c r="I124" s="32"/>
      <c r="J124" s="33"/>
      <c r="K124" s="33"/>
      <c r="L124" s="53" t="str">
        <f t="shared" si="25"/>
        <v/>
      </c>
      <c r="M124" s="51" t="str">
        <f>IF(ISNUMBER(L124),L124*F124,"")</f>
        <v/>
      </c>
      <c r="N124" s="54" t="str">
        <f t="shared" ref="N124:N125" si="26">IF(AND(ISNUMBER(N123), ISNUMBER(M124)),N123+M124,"")</f>
        <v/>
      </c>
    </row>
    <row r="125" spans="2:14" ht="13.5" thickBot="1" x14ac:dyDescent="0.25">
      <c r="B125" s="80" t="s">
        <v>159</v>
      </c>
      <c r="C125" s="25"/>
      <c r="D125" s="23" t="e">
        <f>VLOOKUP($C125,DiveList!$C$3:$D$71,2,FALSE)</f>
        <v>#N/A</v>
      </c>
      <c r="E125" s="26"/>
      <c r="F125" s="24" t="e">
        <f>VLOOKUP($C125,DiveList!$C$3:$H$71,IF($E125="S",5,IF($E125="P", 4, IF($E125="T", 3,IF($E125="F",6,5)))), FALSE)</f>
        <v>#N/A</v>
      </c>
      <c r="G125" s="31"/>
      <c r="H125" s="32"/>
      <c r="I125" s="32"/>
      <c r="J125" s="33"/>
      <c r="K125" s="33"/>
      <c r="L125" s="53" t="str">
        <f t="shared" si="25"/>
        <v/>
      </c>
      <c r="M125" s="51" t="str">
        <f>IF(ISNUMBER(L125),L125*F125,"")</f>
        <v/>
      </c>
      <c r="N125" s="54" t="str">
        <f t="shared" si="26"/>
        <v/>
      </c>
    </row>
    <row r="126" spans="2:14" ht="14.25" thickTop="1" thickBot="1" x14ac:dyDescent="0.25">
      <c r="B126" s="56" t="s">
        <v>12</v>
      </c>
      <c r="C126" s="29"/>
      <c r="D126" s="57" t="e">
        <f>VLOOKUP($C126,DiveList!$C$3:$D$71,2,FALSE)</f>
        <v>#N/A</v>
      </c>
      <c r="E126" s="34"/>
      <c r="F126" s="58" t="e">
        <f>VLOOKUP($C126,DiveList!$C$3:$H$71,IF($E126="S",5,IF($E126="P", 4, IF($E126="T", 3,IF($E126="F",6,5)))), FALSE)</f>
        <v>#N/A</v>
      </c>
      <c r="G126" s="35"/>
      <c r="H126" s="36"/>
      <c r="I126" s="36"/>
      <c r="J126" s="36"/>
      <c r="K126" s="36"/>
      <c r="L126" s="59" t="str">
        <f t="shared" si="25"/>
        <v/>
      </c>
      <c r="M126" s="59" t="str">
        <f>IF(ISNUMBER(L126),L126*F126,"")</f>
        <v/>
      </c>
      <c r="N126" s="60" t="str">
        <f>IF(AND(ISNUMBER(N125), ISNUMBER(M126)),N125+M126,"")</f>
        <v/>
      </c>
    </row>
    <row r="127" spans="2:14" ht="14.25" thickTop="1" thickBot="1" x14ac:dyDescent="0.25">
      <c r="B127" s="61"/>
      <c r="C127" s="62"/>
      <c r="D127" s="62"/>
      <c r="E127" s="62"/>
      <c r="F127" s="63"/>
      <c r="G127" s="46"/>
      <c r="H127" s="40"/>
      <c r="I127" s="40"/>
      <c r="J127" s="40"/>
      <c r="K127" s="40"/>
      <c r="L127" s="40"/>
      <c r="M127" s="64" t="s">
        <v>30</v>
      </c>
      <c r="N127" s="74" t="str">
        <f>IF(ISNUMBER(N126),N126,N125)</f>
        <v/>
      </c>
    </row>
    <row r="128" spans="2:14" ht="13.5" thickTop="1" x14ac:dyDescent="0.2">
      <c r="B128" s="1"/>
      <c r="C128" s="5"/>
      <c r="D128" s="5"/>
      <c r="E128" s="5"/>
      <c r="F128" s="6"/>
      <c r="G128" s="2"/>
    </row>
    <row r="129" spans="2:14" ht="13.5" thickBot="1" x14ac:dyDescent="0.25"/>
    <row r="130" spans="2:14" x14ac:dyDescent="0.2">
      <c r="B130" s="42" t="s">
        <v>13</v>
      </c>
      <c r="C130" s="88"/>
      <c r="D130" s="43" t="s">
        <v>16</v>
      </c>
      <c r="E130" s="9" t="s">
        <v>110</v>
      </c>
      <c r="F130" s="44"/>
      <c r="G130" s="44"/>
      <c r="H130" s="44"/>
      <c r="I130" s="44"/>
      <c r="J130" s="44"/>
      <c r="K130" s="44"/>
      <c r="L130" s="44"/>
      <c r="M130" s="65" t="s">
        <v>128</v>
      </c>
      <c r="N130" s="90"/>
    </row>
    <row r="131" spans="2:14" ht="13.5" thickBot="1" x14ac:dyDescent="0.25">
      <c r="B131" s="71" t="s">
        <v>14</v>
      </c>
      <c r="C131" s="89"/>
      <c r="D131" s="43" t="s">
        <v>17</v>
      </c>
      <c r="E131" s="9" t="s">
        <v>127</v>
      </c>
      <c r="F131" s="44"/>
      <c r="G131" s="44"/>
      <c r="H131" s="44"/>
      <c r="I131" s="44"/>
      <c r="J131" s="44"/>
      <c r="K131" s="44"/>
      <c r="L131" s="44"/>
      <c r="M131" s="72" t="s">
        <v>129</v>
      </c>
      <c r="N131" s="91"/>
    </row>
    <row r="132" spans="2:14" x14ac:dyDescent="0.2">
      <c r="B132" s="45"/>
      <c r="C132" s="46"/>
      <c r="D132" s="46"/>
      <c r="E132" s="46"/>
      <c r="F132" s="46"/>
      <c r="G132" s="46"/>
      <c r="H132" s="40"/>
      <c r="I132" s="40"/>
      <c r="J132" s="40"/>
      <c r="K132" s="40"/>
      <c r="L132" s="40"/>
      <c r="M132" s="40"/>
      <c r="N132" s="40"/>
    </row>
    <row r="133" spans="2:14" x14ac:dyDescent="0.2">
      <c r="B133" s="47"/>
      <c r="C133" s="48" t="s">
        <v>3</v>
      </c>
      <c r="D133" s="49" t="s">
        <v>4</v>
      </c>
      <c r="E133" s="49" t="s">
        <v>5</v>
      </c>
      <c r="F133" s="49" t="s">
        <v>6</v>
      </c>
      <c r="G133" s="49">
        <v>1</v>
      </c>
      <c r="H133" s="50">
        <v>2</v>
      </c>
      <c r="I133" s="50">
        <v>3</v>
      </c>
      <c r="J133" s="50">
        <v>4</v>
      </c>
      <c r="K133" s="50">
        <v>5</v>
      </c>
      <c r="L133" s="51" t="s">
        <v>7</v>
      </c>
      <c r="M133" s="51" t="s">
        <v>8</v>
      </c>
      <c r="N133" s="51" t="s">
        <v>126</v>
      </c>
    </row>
    <row r="134" spans="2:14" x14ac:dyDescent="0.2">
      <c r="B134" s="52" t="s">
        <v>9</v>
      </c>
      <c r="C134" s="30">
        <v>101</v>
      </c>
      <c r="D134" s="27" t="s">
        <v>22</v>
      </c>
      <c r="E134" s="28"/>
      <c r="F134" s="24">
        <v>1.9</v>
      </c>
      <c r="G134" s="31"/>
      <c r="H134" s="32"/>
      <c r="I134" s="32"/>
      <c r="J134" s="32"/>
      <c r="K134" s="32"/>
      <c r="L134" s="53" t="str">
        <f>IF(COUNT(G134:K134)=0,"", IF(COUNT(G134:K134)=2,SUM(G134:K134)*1.5, IF(COUNT(G134:K134)=3,SUM(G134:K134), IF(COUNT(G134:K134)=5,SUM(G134:K134)-MIN(G134:K134)-MAX(G134:K134), ))))</f>
        <v/>
      </c>
      <c r="M134" s="51" t="str">
        <f t="shared" ref="M134:M135" si="27">IF(ISNUMBER(L134),L134*F134,"")</f>
        <v/>
      </c>
      <c r="N134" s="54" t="str">
        <f>M134</f>
        <v/>
      </c>
    </row>
    <row r="135" spans="2:14" x14ac:dyDescent="0.2">
      <c r="B135" s="55" t="s">
        <v>10</v>
      </c>
      <c r="C135" s="25"/>
      <c r="D135" s="23" t="e">
        <f>VLOOKUP($C135,DiveList!$C$3:$D$71,2,FALSE)</f>
        <v>#N/A</v>
      </c>
      <c r="E135" s="26"/>
      <c r="F135" s="24" t="e">
        <f>VLOOKUP($C135,DiveList!$C$3:$H$71,IF($E135="S",5,IF($E135="P", 4, IF($E135="T", 3,IF($E135="F",6,5)))), FALSE)</f>
        <v>#N/A</v>
      </c>
      <c r="G135" s="31"/>
      <c r="H135" s="32"/>
      <c r="I135" s="32"/>
      <c r="J135" s="33"/>
      <c r="K135" s="33"/>
      <c r="L135" s="53" t="str">
        <f t="shared" ref="L135:L140" si="28">IF(COUNT(G135:K135)=0,"", IF(COUNT(G135:K135)=2,SUM(G135:K135)*1.5, IF(COUNT(G135:K135)=3,SUM(G135:K135), IF(COUNT(G135:K135)=5,SUM(G135:K135)-MIN(G135:K135)-MAX(G135:K135), ))))</f>
        <v/>
      </c>
      <c r="M135" s="51" t="str">
        <f t="shared" si="27"/>
        <v/>
      </c>
      <c r="N135" s="54" t="str">
        <f>IF(AND(ISNUMBER(N134), ISNUMBER(M135)),N134+M135,"")</f>
        <v/>
      </c>
    </row>
    <row r="136" spans="2:14" x14ac:dyDescent="0.2">
      <c r="B136" s="55" t="s">
        <v>11</v>
      </c>
      <c r="C136" s="25"/>
      <c r="D136" s="23" t="e">
        <f>VLOOKUP($C136,DiveList!$C$3:$D$71,2,FALSE)</f>
        <v>#N/A</v>
      </c>
      <c r="E136" s="26"/>
      <c r="F136" s="24" t="e">
        <f>VLOOKUP($C136,DiveList!$C$3:$H$71,IF($E136="S",5,IF($E136="P", 4, IF($E136="T", 3,IF($E136="F",6,5)))), FALSE)</f>
        <v>#N/A</v>
      </c>
      <c r="G136" s="31"/>
      <c r="H136" s="32"/>
      <c r="I136" s="32"/>
      <c r="J136" s="33"/>
      <c r="K136" s="33"/>
      <c r="L136" s="53" t="str">
        <f t="shared" si="28"/>
        <v/>
      </c>
      <c r="M136" s="51" t="str">
        <f>IF(ISNUMBER(L136),L136*F136,"")</f>
        <v/>
      </c>
      <c r="N136" s="54" t="str">
        <f>IF(AND(ISNUMBER(N135), ISNUMBER(M136)),N135+M136,"")</f>
        <v/>
      </c>
    </row>
    <row r="137" spans="2:14" x14ac:dyDescent="0.2">
      <c r="B137" s="80" t="s">
        <v>19</v>
      </c>
      <c r="C137" s="25"/>
      <c r="D137" s="23" t="e">
        <f>VLOOKUP($C137,DiveList!$C$3:$D$71,2,FALSE)</f>
        <v>#N/A</v>
      </c>
      <c r="E137" s="26"/>
      <c r="F137" s="24" t="e">
        <f>VLOOKUP($C137,DiveList!$C$3:$H$71,IF($E137="S",5,IF($E137="P", 4, IF($E137="T", 3,IF($E137="F",6,5)))), FALSE)</f>
        <v>#N/A</v>
      </c>
      <c r="G137" s="31"/>
      <c r="H137" s="32"/>
      <c r="I137" s="32"/>
      <c r="J137" s="33"/>
      <c r="K137" s="33"/>
      <c r="L137" s="53" t="str">
        <f t="shared" si="28"/>
        <v/>
      </c>
      <c r="M137" s="51" t="str">
        <f>IF(ISNUMBER(L137),L137*F137,"")</f>
        <v/>
      </c>
      <c r="N137" s="54" t="str">
        <f>IF(AND(ISNUMBER(N136), ISNUMBER(M137)),N136+M137,"")</f>
        <v/>
      </c>
    </row>
    <row r="138" spans="2:14" x14ac:dyDescent="0.2">
      <c r="B138" s="80" t="s">
        <v>20</v>
      </c>
      <c r="C138" s="25"/>
      <c r="D138" s="23" t="e">
        <f>VLOOKUP($C138,DiveList!$C$3:$D$71,2,FALSE)</f>
        <v>#N/A</v>
      </c>
      <c r="E138" s="26"/>
      <c r="F138" s="24" t="e">
        <f>VLOOKUP($C138,DiveList!$C$3:$H$71,IF($E138="S",5,IF($E138="P", 4, IF($E138="T", 3,IF($E138="F",6,5)))), FALSE)</f>
        <v>#N/A</v>
      </c>
      <c r="G138" s="31"/>
      <c r="H138" s="32"/>
      <c r="I138" s="32"/>
      <c r="J138" s="33"/>
      <c r="K138" s="33"/>
      <c r="L138" s="53" t="str">
        <f t="shared" si="28"/>
        <v/>
      </c>
      <c r="M138" s="51" t="str">
        <f>IF(ISNUMBER(L138),L138*F138,"")</f>
        <v/>
      </c>
      <c r="N138" s="54" t="str">
        <f t="shared" ref="N138:N139" si="29">IF(AND(ISNUMBER(N137), ISNUMBER(M138)),N137+M138,"")</f>
        <v/>
      </c>
    </row>
    <row r="139" spans="2:14" ht="13.5" thickBot="1" x14ac:dyDescent="0.25">
      <c r="B139" s="80" t="s">
        <v>159</v>
      </c>
      <c r="C139" s="25"/>
      <c r="D139" s="23" t="e">
        <f>VLOOKUP($C139,DiveList!$C$3:$D$71,2,FALSE)</f>
        <v>#N/A</v>
      </c>
      <c r="E139" s="26"/>
      <c r="F139" s="24" t="e">
        <f>VLOOKUP($C139,DiveList!$C$3:$H$71,IF($E139="S",5,IF($E139="P", 4, IF($E139="T", 3,IF($E139="F",6,5)))), FALSE)</f>
        <v>#N/A</v>
      </c>
      <c r="G139" s="31"/>
      <c r="H139" s="32"/>
      <c r="I139" s="32"/>
      <c r="J139" s="33"/>
      <c r="K139" s="33"/>
      <c r="L139" s="53" t="str">
        <f t="shared" si="28"/>
        <v/>
      </c>
      <c r="M139" s="51" t="str">
        <f>IF(ISNUMBER(L139),L139*F139,"")</f>
        <v/>
      </c>
      <c r="N139" s="54" t="str">
        <f t="shared" si="29"/>
        <v/>
      </c>
    </row>
    <row r="140" spans="2:14" ht="14.25" thickTop="1" thickBot="1" x14ac:dyDescent="0.25">
      <c r="B140" s="56" t="s">
        <v>12</v>
      </c>
      <c r="C140" s="29"/>
      <c r="D140" s="57" t="e">
        <f>VLOOKUP($C140,DiveList!$C$3:$D$71,2,FALSE)</f>
        <v>#N/A</v>
      </c>
      <c r="E140" s="34"/>
      <c r="F140" s="58" t="e">
        <f>VLOOKUP($C140,DiveList!$C$3:$H$71,IF($E140="S",5,IF($E140="P", 4, IF($E140="T", 3,IF($E140="F",6,5)))), FALSE)</f>
        <v>#N/A</v>
      </c>
      <c r="G140" s="35"/>
      <c r="H140" s="36"/>
      <c r="I140" s="36"/>
      <c r="J140" s="36"/>
      <c r="K140" s="36"/>
      <c r="L140" s="59" t="str">
        <f t="shared" si="28"/>
        <v/>
      </c>
      <c r="M140" s="59" t="str">
        <f>IF(ISNUMBER(L140),L140*F140,"")</f>
        <v/>
      </c>
      <c r="N140" s="60" t="str">
        <f>IF(AND(ISNUMBER(N139), ISNUMBER(M140)),N139+M140,"")</f>
        <v/>
      </c>
    </row>
    <row r="141" spans="2:14" ht="14.25" thickTop="1" thickBot="1" x14ac:dyDescent="0.25">
      <c r="B141" s="61"/>
      <c r="C141" s="62"/>
      <c r="D141" s="62"/>
      <c r="E141" s="62"/>
      <c r="F141" s="63"/>
      <c r="G141" s="46"/>
      <c r="H141" s="40"/>
      <c r="I141" s="40"/>
      <c r="J141" s="40"/>
      <c r="K141" s="40"/>
      <c r="L141" s="40"/>
      <c r="M141" s="64" t="s">
        <v>30</v>
      </c>
      <c r="N141" s="74" t="str">
        <f>IF(ISNUMBER(N140),N140,N139)</f>
        <v/>
      </c>
    </row>
    <row r="142" spans="2:14" ht="13.5" thickTop="1" x14ac:dyDescent="0.2">
      <c r="B142" s="1"/>
      <c r="C142" s="5"/>
      <c r="D142" s="5"/>
      <c r="E142" s="5"/>
      <c r="F142" s="6"/>
      <c r="G142" s="2"/>
    </row>
    <row r="143" spans="2:14" ht="13.5" thickBot="1" x14ac:dyDescent="0.25"/>
    <row r="144" spans="2:14" x14ac:dyDescent="0.2">
      <c r="B144" s="42" t="s">
        <v>13</v>
      </c>
      <c r="C144" s="88"/>
      <c r="D144" s="43" t="s">
        <v>16</v>
      </c>
      <c r="E144" s="9" t="s">
        <v>110</v>
      </c>
      <c r="F144" s="44"/>
      <c r="G144" s="44"/>
      <c r="H144" s="44"/>
      <c r="I144" s="44"/>
      <c r="J144" s="44"/>
      <c r="K144" s="44"/>
      <c r="L144" s="44"/>
      <c r="M144" s="65" t="s">
        <v>128</v>
      </c>
      <c r="N144" s="90"/>
    </row>
    <row r="145" spans="2:14" ht="13.5" thickBot="1" x14ac:dyDescent="0.25">
      <c r="B145" s="71" t="s">
        <v>14</v>
      </c>
      <c r="C145" s="89"/>
      <c r="D145" s="43" t="s">
        <v>17</v>
      </c>
      <c r="E145" s="9" t="s">
        <v>127</v>
      </c>
      <c r="F145" s="44"/>
      <c r="G145" s="44"/>
      <c r="H145" s="44"/>
      <c r="I145" s="44"/>
      <c r="J145" s="44"/>
      <c r="K145" s="44"/>
      <c r="L145" s="44"/>
      <c r="M145" s="72" t="s">
        <v>129</v>
      </c>
      <c r="N145" s="91"/>
    </row>
    <row r="146" spans="2:14" x14ac:dyDescent="0.2">
      <c r="B146" s="45"/>
      <c r="C146" s="46"/>
      <c r="D146" s="46"/>
      <c r="E146" s="46"/>
      <c r="F146" s="46"/>
      <c r="G146" s="46"/>
      <c r="H146" s="40"/>
      <c r="I146" s="40"/>
      <c r="J146" s="40"/>
      <c r="K146" s="40"/>
      <c r="L146" s="40"/>
      <c r="M146" s="40"/>
      <c r="N146" s="40"/>
    </row>
    <row r="147" spans="2:14" x14ac:dyDescent="0.2">
      <c r="B147" s="47"/>
      <c r="C147" s="48" t="s">
        <v>3</v>
      </c>
      <c r="D147" s="49" t="s">
        <v>4</v>
      </c>
      <c r="E147" s="49" t="s">
        <v>5</v>
      </c>
      <c r="F147" s="49" t="s">
        <v>6</v>
      </c>
      <c r="G147" s="49">
        <v>1</v>
      </c>
      <c r="H147" s="50">
        <v>2</v>
      </c>
      <c r="I147" s="50">
        <v>3</v>
      </c>
      <c r="J147" s="50">
        <v>4</v>
      </c>
      <c r="K147" s="50">
        <v>5</v>
      </c>
      <c r="L147" s="51" t="s">
        <v>7</v>
      </c>
      <c r="M147" s="51" t="s">
        <v>8</v>
      </c>
      <c r="N147" s="51" t="s">
        <v>126</v>
      </c>
    </row>
    <row r="148" spans="2:14" x14ac:dyDescent="0.2">
      <c r="B148" s="52" t="s">
        <v>9</v>
      </c>
      <c r="C148" s="30">
        <v>101</v>
      </c>
      <c r="D148" s="27" t="s">
        <v>22</v>
      </c>
      <c r="E148" s="28"/>
      <c r="F148" s="24">
        <v>1.9</v>
      </c>
      <c r="G148" s="31"/>
      <c r="H148" s="32"/>
      <c r="I148" s="32"/>
      <c r="J148" s="32"/>
      <c r="K148" s="32"/>
      <c r="L148" s="53" t="str">
        <f>IF(COUNT(G148:K148)=0,"", IF(COUNT(G148:K148)=2,SUM(G148:K148)*1.5, IF(COUNT(G148:K148)=3,SUM(G148:K148), IF(COUNT(G148:K148)=5,SUM(G148:K148)-MIN(G148:K148)-MAX(G148:K148), ))))</f>
        <v/>
      </c>
      <c r="M148" s="51" t="str">
        <f t="shared" ref="M148:M149" si="30">IF(ISNUMBER(L148),L148*F148,"")</f>
        <v/>
      </c>
      <c r="N148" s="54" t="str">
        <f>M148</f>
        <v/>
      </c>
    </row>
    <row r="149" spans="2:14" x14ac:dyDescent="0.2">
      <c r="B149" s="55" t="s">
        <v>10</v>
      </c>
      <c r="C149" s="25"/>
      <c r="D149" s="23" t="e">
        <f>VLOOKUP($C149,DiveList!$C$3:$D$71,2,FALSE)</f>
        <v>#N/A</v>
      </c>
      <c r="E149" s="26"/>
      <c r="F149" s="24" t="e">
        <f>VLOOKUP($C149,DiveList!$C$3:$H$71,IF($E149="S",5,IF($E149="P", 4, IF($E149="T", 3,IF($E149="F",6,5)))), FALSE)</f>
        <v>#N/A</v>
      </c>
      <c r="G149" s="31"/>
      <c r="H149" s="32"/>
      <c r="I149" s="32"/>
      <c r="J149" s="33"/>
      <c r="K149" s="33"/>
      <c r="L149" s="53" t="str">
        <f t="shared" ref="L149:L154" si="31">IF(COUNT(G149:K149)=0,"", IF(COUNT(G149:K149)=2,SUM(G149:K149)*1.5, IF(COUNT(G149:K149)=3,SUM(G149:K149), IF(COUNT(G149:K149)=5,SUM(G149:K149)-MIN(G149:K149)-MAX(G149:K149), ))))</f>
        <v/>
      </c>
      <c r="M149" s="51" t="str">
        <f t="shared" si="30"/>
        <v/>
      </c>
      <c r="N149" s="54" t="str">
        <f>IF(AND(ISNUMBER(N148), ISNUMBER(M149)),N148+M149,"")</f>
        <v/>
      </c>
    </row>
    <row r="150" spans="2:14" x14ac:dyDescent="0.2">
      <c r="B150" s="55" t="s">
        <v>11</v>
      </c>
      <c r="C150" s="25"/>
      <c r="D150" s="23" t="e">
        <f>VLOOKUP($C150,DiveList!$C$3:$D$71,2,FALSE)</f>
        <v>#N/A</v>
      </c>
      <c r="E150" s="26"/>
      <c r="F150" s="24" t="e">
        <f>VLOOKUP($C150,DiveList!$C$3:$H$71,IF($E150="S",5,IF($E150="P", 4, IF($E150="T", 3,IF($E150="F",6,5)))), FALSE)</f>
        <v>#N/A</v>
      </c>
      <c r="G150" s="31"/>
      <c r="H150" s="32"/>
      <c r="I150" s="32"/>
      <c r="J150" s="33"/>
      <c r="K150" s="33"/>
      <c r="L150" s="53" t="str">
        <f t="shared" si="31"/>
        <v/>
      </c>
      <c r="M150" s="51" t="str">
        <f>IF(ISNUMBER(L150),L150*F150,"")</f>
        <v/>
      </c>
      <c r="N150" s="54" t="str">
        <f>IF(AND(ISNUMBER(N149), ISNUMBER(M150)),N149+M150,"")</f>
        <v/>
      </c>
    </row>
    <row r="151" spans="2:14" x14ac:dyDescent="0.2">
      <c r="B151" s="80" t="s">
        <v>19</v>
      </c>
      <c r="C151" s="25"/>
      <c r="D151" s="23" t="e">
        <f>VLOOKUP($C151,DiveList!$C$3:$D$71,2,FALSE)</f>
        <v>#N/A</v>
      </c>
      <c r="E151" s="26"/>
      <c r="F151" s="24" t="e">
        <f>VLOOKUP($C151,DiveList!$C$3:$H$71,IF($E151="S",5,IF($E151="P", 4, IF($E151="T", 3,IF($E151="F",6,5)))), FALSE)</f>
        <v>#N/A</v>
      </c>
      <c r="G151" s="31"/>
      <c r="H151" s="32"/>
      <c r="I151" s="32"/>
      <c r="J151" s="33"/>
      <c r="K151" s="33"/>
      <c r="L151" s="53" t="str">
        <f t="shared" si="31"/>
        <v/>
      </c>
      <c r="M151" s="51" t="str">
        <f>IF(ISNUMBER(L151),L151*F151,"")</f>
        <v/>
      </c>
      <c r="N151" s="54" t="str">
        <f>IF(AND(ISNUMBER(N150), ISNUMBER(M151)),N150+M151,"")</f>
        <v/>
      </c>
    </row>
    <row r="152" spans="2:14" x14ac:dyDescent="0.2">
      <c r="B152" s="80" t="s">
        <v>20</v>
      </c>
      <c r="C152" s="25"/>
      <c r="D152" s="23" t="e">
        <f>VLOOKUP($C152,DiveList!$C$3:$D$71,2,FALSE)</f>
        <v>#N/A</v>
      </c>
      <c r="E152" s="26"/>
      <c r="F152" s="24" t="e">
        <f>VLOOKUP($C152,DiveList!$C$3:$H$71,IF($E152="S",5,IF($E152="P", 4, IF($E152="T", 3,IF($E152="F",6,5)))), FALSE)</f>
        <v>#N/A</v>
      </c>
      <c r="G152" s="31"/>
      <c r="H152" s="32"/>
      <c r="I152" s="32"/>
      <c r="J152" s="33"/>
      <c r="K152" s="33"/>
      <c r="L152" s="53" t="str">
        <f t="shared" si="31"/>
        <v/>
      </c>
      <c r="M152" s="51" t="str">
        <f>IF(ISNUMBER(L152),L152*F152,"")</f>
        <v/>
      </c>
      <c r="N152" s="54" t="str">
        <f t="shared" ref="N152:N153" si="32">IF(AND(ISNUMBER(N151), ISNUMBER(M152)),N151+M152,"")</f>
        <v/>
      </c>
    </row>
    <row r="153" spans="2:14" ht="13.5" thickBot="1" x14ac:dyDescent="0.25">
      <c r="B153" s="80" t="s">
        <v>159</v>
      </c>
      <c r="C153" s="25"/>
      <c r="D153" s="23" t="e">
        <f>VLOOKUP($C153,DiveList!$C$3:$D$71,2,FALSE)</f>
        <v>#N/A</v>
      </c>
      <c r="E153" s="26"/>
      <c r="F153" s="24" t="e">
        <f>VLOOKUP($C153,DiveList!$C$3:$H$71,IF($E153="S",5,IF($E153="P", 4, IF($E153="T", 3,IF($E153="F",6,5)))), FALSE)</f>
        <v>#N/A</v>
      </c>
      <c r="G153" s="31"/>
      <c r="H153" s="32"/>
      <c r="I153" s="32"/>
      <c r="J153" s="33"/>
      <c r="K153" s="33"/>
      <c r="L153" s="53" t="str">
        <f t="shared" si="31"/>
        <v/>
      </c>
      <c r="M153" s="51" t="str">
        <f>IF(ISNUMBER(L153),L153*F153,"")</f>
        <v/>
      </c>
      <c r="N153" s="54" t="str">
        <f t="shared" si="32"/>
        <v/>
      </c>
    </row>
    <row r="154" spans="2:14" ht="14.25" thickTop="1" thickBot="1" x14ac:dyDescent="0.25">
      <c r="B154" s="56" t="s">
        <v>12</v>
      </c>
      <c r="C154" s="29"/>
      <c r="D154" s="57" t="e">
        <f>VLOOKUP($C154,DiveList!$C$3:$D$71,2,FALSE)</f>
        <v>#N/A</v>
      </c>
      <c r="E154" s="34"/>
      <c r="F154" s="58" t="e">
        <f>VLOOKUP($C154,DiveList!$C$3:$H$71,IF($E154="S",5,IF($E154="P", 4, IF($E154="T", 3,IF($E154="F",6,5)))), FALSE)</f>
        <v>#N/A</v>
      </c>
      <c r="G154" s="35"/>
      <c r="H154" s="36"/>
      <c r="I154" s="36"/>
      <c r="J154" s="36"/>
      <c r="K154" s="36"/>
      <c r="L154" s="59" t="str">
        <f t="shared" si="31"/>
        <v/>
      </c>
      <c r="M154" s="59" t="str">
        <f>IF(ISNUMBER(L154),L154*F154,"")</f>
        <v/>
      </c>
      <c r="N154" s="60" t="str">
        <f>IF(AND(ISNUMBER(N153), ISNUMBER(M154)),N153+M154,"")</f>
        <v/>
      </c>
    </row>
    <row r="155" spans="2:14" ht="14.25" thickTop="1" thickBot="1" x14ac:dyDescent="0.25">
      <c r="B155" s="61"/>
      <c r="C155" s="62"/>
      <c r="D155" s="62"/>
      <c r="E155" s="62"/>
      <c r="F155" s="63"/>
      <c r="G155" s="46"/>
      <c r="H155" s="40"/>
      <c r="I155" s="40"/>
      <c r="J155" s="40"/>
      <c r="K155" s="40"/>
      <c r="L155" s="40"/>
      <c r="M155" s="64" t="s">
        <v>30</v>
      </c>
      <c r="N155" s="74" t="str">
        <f>IF(ISNUMBER(N154),N154,N153)</f>
        <v/>
      </c>
    </row>
    <row r="156" spans="2:14" ht="13.5" thickTop="1" x14ac:dyDescent="0.2">
      <c r="B156" s="1"/>
      <c r="C156" s="5"/>
      <c r="D156" s="5"/>
      <c r="E156" s="5"/>
      <c r="F156" s="6"/>
      <c r="G156" s="2"/>
    </row>
  </sheetData>
  <sheetProtection sheet="1" objects="1" scenarios="1"/>
  <mergeCells count="23">
    <mergeCell ref="C32:C33"/>
    <mergeCell ref="N32:N33"/>
    <mergeCell ref="M2:N2"/>
    <mergeCell ref="C4:C5"/>
    <mergeCell ref="N4:N5"/>
    <mergeCell ref="C18:C19"/>
    <mergeCell ref="N18:N19"/>
    <mergeCell ref="C46:C47"/>
    <mergeCell ref="N46:N47"/>
    <mergeCell ref="C60:C61"/>
    <mergeCell ref="N60:N61"/>
    <mergeCell ref="C74:C75"/>
    <mergeCell ref="N74:N75"/>
    <mergeCell ref="C130:C131"/>
    <mergeCell ref="N130:N131"/>
    <mergeCell ref="C144:C145"/>
    <mergeCell ref="N144:N145"/>
    <mergeCell ref="C88:C89"/>
    <mergeCell ref="N88:N89"/>
    <mergeCell ref="C102:C103"/>
    <mergeCell ref="N102:N103"/>
    <mergeCell ref="C116:C117"/>
    <mergeCell ref="N116:N117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ACF0326-288C-4AB6-86D2-292CBF6899F8}">
          <x14:formula1>
            <xm:f>DiveList!$E$2:$H$2</xm:f>
          </x14:formula1>
          <xm:sqref>E8:E14 E22:E28 E36:E42 E50:E56 E64:E70 E78:E84 E92:E98 E106:E112 E120:E126 E134:E140 E148:E154</xm:sqref>
        </x14:dataValidation>
        <x14:dataValidation type="list" allowBlank="1" showInputMessage="1" showErrorMessage="1" xr:uid="{30F34378-D159-42F4-A00B-DDDB9FC88EDC}">
          <x14:formula1>
            <xm:f>DiveList!$C$3:$C$51</xm:f>
          </x14:formula1>
          <xm:sqref>C9:C13 C23:C27 C37:C41 C51:C55 C65:C69 C79:C83 C93:C97 C107:C111 C121:C125 C135:C139 C149:C153</xm:sqref>
        </x14:dataValidation>
        <x14:dataValidation type="list" allowBlank="1" showInputMessage="1" showErrorMessage="1" xr:uid="{D82C23EA-52C3-486E-ACA2-12346AD4E83F}">
          <x14:formula1>
            <xm:f>DiveList!$C:$C</xm:f>
          </x14:formula1>
          <xm:sqref>C14 C28 C42 C56 C70 C84 C98 C112 C126 C140 C154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F3FE-DCE2-4C88-A9DF-7B708EF3E7DC}">
  <sheetPr>
    <tabColor theme="4" tint="-0.249977111117893"/>
    <pageSetUpPr fitToPage="1"/>
  </sheetPr>
  <dimension ref="B1:P156"/>
  <sheetViews>
    <sheetView workbookViewId="0">
      <pane ySplit="2" topLeftCell="A3" activePane="bottomLeft" state="frozen"/>
      <selection pane="bottomLeft" activeCell="N13" sqref="N13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167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4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x14ac:dyDescent="0.2">
      <c r="B11" s="80" t="s">
        <v>19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x14ac:dyDescent="0.2">
      <c r="B12" s="80" t="s">
        <v>20</v>
      </c>
      <c r="C12" s="25"/>
      <c r="D12" s="23" t="e">
        <f>VLOOKUP($C12,DiveList!$C$3:$D$71,2,FALSE)</f>
        <v>#N/A</v>
      </c>
      <c r="E12" s="26"/>
      <c r="F12" s="24" t="e">
        <f>VLOOKUP($C12,DiveList!$C$3:$H$71,IF($E12="S",5,IF($E12="P", 4, IF($E12="T", 3,IF($E12="F",6,5)))), FALSE)</f>
        <v>#N/A</v>
      </c>
      <c r="G12" s="31"/>
      <c r="H12" s="32"/>
      <c r="I12" s="32"/>
      <c r="J12" s="33"/>
      <c r="K12" s="33"/>
      <c r="L12" s="53" t="str">
        <f t="shared" si="1"/>
        <v/>
      </c>
      <c r="M12" s="51" t="str">
        <f>IF(ISNUMBER(L12),L12*F12,"")</f>
        <v/>
      </c>
      <c r="N12" s="54" t="str">
        <f t="shared" ref="N12:N13" si="2">IF(AND(ISNUMBER(N11), ISNUMBER(M12)),N11+M12,"")</f>
        <v/>
      </c>
    </row>
    <row r="13" spans="2:16" ht="14.25" customHeight="1" thickBot="1" x14ac:dyDescent="0.25">
      <c r="B13" s="80" t="s">
        <v>159</v>
      </c>
      <c r="C13" s="25"/>
      <c r="D13" s="23" t="e">
        <f>VLOOKUP($C13,DiveList!$C$3:$D$71,2,FALSE)</f>
        <v>#N/A</v>
      </c>
      <c r="E13" s="26"/>
      <c r="F13" s="24" t="e">
        <f>VLOOKUP($C13,DiveList!$C$3:$H$71,IF($E13="S",5,IF($E13="P", 4, IF($E13="T", 3,IF($E13="F",6,5)))), FALSE)</f>
        <v>#N/A</v>
      </c>
      <c r="G13" s="31"/>
      <c r="H13" s="32"/>
      <c r="I13" s="32"/>
      <c r="J13" s="33"/>
      <c r="K13" s="33"/>
      <c r="L13" s="53" t="str">
        <f t="shared" si="1"/>
        <v/>
      </c>
      <c r="M13" s="51" t="str">
        <f>IF(ISNUMBER(L13),L13*F13,"")</f>
        <v/>
      </c>
      <c r="N13" s="54" t="str">
        <f t="shared" si="2"/>
        <v/>
      </c>
    </row>
    <row r="14" spans="2:16" ht="14.25" customHeight="1" thickTop="1" thickBot="1" x14ac:dyDescent="0.25">
      <c r="B14" s="56" t="s">
        <v>12</v>
      </c>
      <c r="C14" s="29"/>
      <c r="D14" s="57" t="e">
        <f>VLOOKUP($C14,DiveList!$C$3:$D$71,2,FALSE)</f>
        <v>#N/A</v>
      </c>
      <c r="E14" s="34"/>
      <c r="F14" s="58" t="e">
        <f>VLOOKUP($C14,DiveList!$C$3:$H$71,IF($E14="S",5,IF($E14="P", 4, IF($E14="T", 3,IF($E14="F",6,5)))), FALSE)</f>
        <v>#N/A</v>
      </c>
      <c r="G14" s="35"/>
      <c r="H14" s="36"/>
      <c r="I14" s="36"/>
      <c r="J14" s="36"/>
      <c r="K14" s="36"/>
      <c r="L14" s="59" t="str">
        <f t="shared" si="1"/>
        <v/>
      </c>
      <c r="M14" s="59" t="str">
        <f>IF(ISNUMBER(L14),L14*F14,"")</f>
        <v/>
      </c>
      <c r="N14" s="60" t="str">
        <f>IF(AND(ISNUMBER(N13), ISNUMBER(M14)),N13+M14,"")</f>
        <v/>
      </c>
    </row>
    <row r="15" spans="2:16" ht="20.25" customHeight="1" thickTop="1" thickBot="1" x14ac:dyDescent="0.25">
      <c r="B15" s="61"/>
      <c r="C15" s="62"/>
      <c r="D15" s="62"/>
      <c r="E15" s="62"/>
      <c r="F15" s="63"/>
      <c r="G15" s="46"/>
      <c r="H15" s="40"/>
      <c r="I15" s="40"/>
      <c r="J15" s="40"/>
      <c r="K15" s="40"/>
      <c r="L15" s="40"/>
      <c r="M15" s="64" t="s">
        <v>30</v>
      </c>
      <c r="N15" s="74" t="str">
        <f>IF(ISNUMBER(N14),N14,N13)</f>
        <v/>
      </c>
    </row>
    <row r="16" spans="2:16" ht="16.5" customHeight="1" thickTop="1" x14ac:dyDescent="0.2">
      <c r="B16" s="1"/>
      <c r="C16" s="5"/>
      <c r="D16" s="5"/>
      <c r="E16" s="5"/>
      <c r="F16" s="6"/>
      <c r="G16" s="2"/>
    </row>
    <row r="17" spans="2:14" ht="13.5" thickBot="1" x14ac:dyDescent="0.25"/>
    <row r="18" spans="2:14" x14ac:dyDescent="0.2">
      <c r="B18" s="42" t="s">
        <v>13</v>
      </c>
      <c r="C18" s="88"/>
      <c r="D18" s="43" t="s">
        <v>16</v>
      </c>
      <c r="E18" s="9" t="s">
        <v>110</v>
      </c>
      <c r="F18" s="44"/>
      <c r="G18" s="44"/>
      <c r="H18" s="44"/>
      <c r="I18" s="44"/>
      <c r="J18" s="44"/>
      <c r="K18" s="44"/>
      <c r="L18" s="44"/>
      <c r="M18" s="65" t="s">
        <v>128</v>
      </c>
      <c r="N18" s="90"/>
    </row>
    <row r="19" spans="2:14" ht="13.5" thickBot="1" x14ac:dyDescent="0.25">
      <c r="B19" s="71" t="s">
        <v>14</v>
      </c>
      <c r="C19" s="89"/>
      <c r="D19" s="43" t="s">
        <v>17</v>
      </c>
      <c r="E19" s="9" t="s">
        <v>127</v>
      </c>
      <c r="F19" s="44"/>
      <c r="G19" s="44"/>
      <c r="H19" s="44"/>
      <c r="I19" s="44"/>
      <c r="J19" s="44"/>
      <c r="K19" s="44"/>
      <c r="L19" s="44"/>
      <c r="M19" s="72" t="s">
        <v>129</v>
      </c>
      <c r="N19" s="91"/>
    </row>
    <row r="20" spans="2:14" x14ac:dyDescent="0.2">
      <c r="B20" s="45"/>
      <c r="C20" s="46"/>
      <c r="D20" s="46"/>
      <c r="E20" s="46"/>
      <c r="F20" s="46"/>
      <c r="G20" s="46"/>
      <c r="H20" s="40"/>
      <c r="I20" s="40"/>
      <c r="J20" s="40"/>
      <c r="K20" s="40"/>
      <c r="L20" s="40"/>
      <c r="M20" s="40"/>
      <c r="N20" s="40"/>
    </row>
    <row r="21" spans="2:14" x14ac:dyDescent="0.2">
      <c r="B21" s="47"/>
      <c r="C21" s="48" t="s">
        <v>3</v>
      </c>
      <c r="D21" s="49" t="s">
        <v>4</v>
      </c>
      <c r="E21" s="49" t="s">
        <v>5</v>
      </c>
      <c r="F21" s="49" t="s">
        <v>6</v>
      </c>
      <c r="G21" s="49">
        <v>1</v>
      </c>
      <c r="H21" s="50">
        <v>2</v>
      </c>
      <c r="I21" s="50">
        <v>3</v>
      </c>
      <c r="J21" s="50">
        <v>4</v>
      </c>
      <c r="K21" s="50">
        <v>5</v>
      </c>
      <c r="L21" s="51" t="s">
        <v>7</v>
      </c>
      <c r="M21" s="51" t="s">
        <v>8</v>
      </c>
      <c r="N21" s="51" t="s">
        <v>126</v>
      </c>
    </row>
    <row r="22" spans="2:14" x14ac:dyDescent="0.2">
      <c r="B22" s="52" t="s">
        <v>9</v>
      </c>
      <c r="C22" s="30">
        <v>101</v>
      </c>
      <c r="D22" s="27" t="s">
        <v>22</v>
      </c>
      <c r="E22" s="28"/>
      <c r="F22" s="24">
        <v>1.9</v>
      </c>
      <c r="G22" s="31"/>
      <c r="H22" s="32"/>
      <c r="I22" s="32"/>
      <c r="J22" s="32"/>
      <c r="K22" s="32"/>
      <c r="L22" s="53" t="str">
        <f>IF(COUNT(G22:K22)=0,"", IF(COUNT(G22:K22)=2,SUM(G22:K22)*1.5, IF(COUNT(G22:K22)=3,SUM(G22:K22), IF(COUNT(G22:K22)=5,SUM(G22:K22)-MIN(G22:K22)-MAX(G22:K22), ))))</f>
        <v/>
      </c>
      <c r="M22" s="51" t="str">
        <f t="shared" ref="M22:M23" si="3">IF(ISNUMBER(L22),L22*F22,"")</f>
        <v/>
      </c>
      <c r="N22" s="54" t="str">
        <f>M22</f>
        <v/>
      </c>
    </row>
    <row r="23" spans="2:14" x14ac:dyDescent="0.2">
      <c r="B23" s="55" t="s">
        <v>10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1"/>
      <c r="H23" s="32"/>
      <c r="I23" s="32"/>
      <c r="J23" s="33"/>
      <c r="K23" s="33"/>
      <c r="L23" s="53" t="str">
        <f t="shared" ref="L23:L28" si="4">IF(COUNT(G23:K23)=0,"", IF(COUNT(G23:K23)=2,SUM(G23:K23)*1.5, IF(COUNT(G23:K23)=3,SUM(G23:K23), IF(COUNT(G23:K23)=5,SUM(G23:K23)-MIN(G23:K23)-MAX(G23:K23), ))))</f>
        <v/>
      </c>
      <c r="M23" s="51" t="str">
        <f t="shared" si="3"/>
        <v/>
      </c>
      <c r="N23" s="54" t="str">
        <f>IF(AND(ISNUMBER(N22), ISNUMBER(M23)),N22+M23,"")</f>
        <v/>
      </c>
    </row>
    <row r="24" spans="2:14" x14ac:dyDescent="0.2">
      <c r="B24" s="55" t="s">
        <v>11</v>
      </c>
      <c r="C24" s="25"/>
      <c r="D24" s="23" t="e">
        <f>VLOOKUP($C24,DiveList!$C$3:$D$71,2,FALSE)</f>
        <v>#N/A</v>
      </c>
      <c r="E24" s="26"/>
      <c r="F24" s="24" t="e">
        <f>VLOOKUP($C24,DiveList!$C$3:$H$71,IF($E24="S",5,IF($E24="P", 4, IF($E24="T", 3,IF($E24="F",6,5)))), FALSE)</f>
        <v>#N/A</v>
      </c>
      <c r="G24" s="31"/>
      <c r="H24" s="32"/>
      <c r="I24" s="32"/>
      <c r="J24" s="33"/>
      <c r="K24" s="33"/>
      <c r="L24" s="53" t="str">
        <f t="shared" si="4"/>
        <v/>
      </c>
      <c r="M24" s="51" t="str">
        <f>IF(ISNUMBER(L24),L24*F24,"")</f>
        <v/>
      </c>
      <c r="N24" s="54" t="str">
        <f>IF(AND(ISNUMBER(N23), ISNUMBER(M24)),N23+M24,"")</f>
        <v/>
      </c>
    </row>
    <row r="25" spans="2:14" x14ac:dyDescent="0.2">
      <c r="B25" s="80" t="s">
        <v>19</v>
      </c>
      <c r="C25" s="25"/>
      <c r="D25" s="23" t="e">
        <f>VLOOKUP($C25,DiveList!$C$3:$D$71,2,FALSE)</f>
        <v>#N/A</v>
      </c>
      <c r="E25" s="26"/>
      <c r="F25" s="24" t="e">
        <f>VLOOKUP($C25,DiveList!$C$3:$H$71,IF($E25="S",5,IF($E25="P", 4, IF($E25="T", 3,IF($E25="F",6,5)))), FALSE)</f>
        <v>#N/A</v>
      </c>
      <c r="G25" s="31"/>
      <c r="H25" s="32"/>
      <c r="I25" s="32"/>
      <c r="J25" s="33"/>
      <c r="K25" s="33"/>
      <c r="L25" s="53" t="str">
        <f t="shared" si="4"/>
        <v/>
      </c>
      <c r="M25" s="51" t="str">
        <f>IF(ISNUMBER(L25),L25*F25,"")</f>
        <v/>
      </c>
      <c r="N25" s="54" t="str">
        <f>IF(AND(ISNUMBER(N24), ISNUMBER(M25)),N24+M25,"")</f>
        <v/>
      </c>
    </row>
    <row r="26" spans="2:14" x14ac:dyDescent="0.2">
      <c r="B26" s="80" t="s">
        <v>20</v>
      </c>
      <c r="C26" s="25"/>
      <c r="D26" s="23" t="e">
        <f>VLOOKUP($C26,DiveList!$C$3:$D$71,2,FALSE)</f>
        <v>#N/A</v>
      </c>
      <c r="E26" s="26"/>
      <c r="F26" s="24" t="e">
        <f>VLOOKUP($C26,DiveList!$C$3:$H$71,IF($E26="S",5,IF($E26="P", 4, IF($E26="T", 3,IF($E26="F",6,5)))), FALSE)</f>
        <v>#N/A</v>
      </c>
      <c r="G26" s="31"/>
      <c r="H26" s="32"/>
      <c r="I26" s="32"/>
      <c r="J26" s="33"/>
      <c r="K26" s="33"/>
      <c r="L26" s="53" t="str">
        <f t="shared" si="4"/>
        <v/>
      </c>
      <c r="M26" s="51" t="str">
        <f>IF(ISNUMBER(L26),L26*F26,"")</f>
        <v/>
      </c>
      <c r="N26" s="54" t="str">
        <f t="shared" ref="N26:N27" si="5">IF(AND(ISNUMBER(N25), ISNUMBER(M26)),N25+M26,"")</f>
        <v/>
      </c>
    </row>
    <row r="27" spans="2:14" ht="13.5" thickBot="1" x14ac:dyDescent="0.25">
      <c r="B27" s="80" t="s">
        <v>159</v>
      </c>
      <c r="C27" s="25"/>
      <c r="D27" s="23" t="e">
        <f>VLOOKUP($C27,DiveList!$C$3:$D$71,2,FALSE)</f>
        <v>#N/A</v>
      </c>
      <c r="E27" s="26"/>
      <c r="F27" s="24" t="e">
        <f>VLOOKUP($C27,DiveList!$C$3:$H$71,IF($E27="S",5,IF($E27="P", 4, IF($E27="T", 3,IF($E27="F",6,5)))), FALSE)</f>
        <v>#N/A</v>
      </c>
      <c r="G27" s="31"/>
      <c r="H27" s="32"/>
      <c r="I27" s="32"/>
      <c r="J27" s="33"/>
      <c r="K27" s="33"/>
      <c r="L27" s="53" t="str">
        <f t="shared" si="4"/>
        <v/>
      </c>
      <c r="M27" s="51" t="str">
        <f>IF(ISNUMBER(L27),L27*F27,"")</f>
        <v/>
      </c>
      <c r="N27" s="54" t="str">
        <f t="shared" si="5"/>
        <v/>
      </c>
    </row>
    <row r="28" spans="2:14" ht="14.25" thickTop="1" thickBot="1" x14ac:dyDescent="0.25">
      <c r="B28" s="56" t="s">
        <v>12</v>
      </c>
      <c r="C28" s="29"/>
      <c r="D28" s="57" t="e">
        <f>VLOOKUP($C28,DiveList!$C$3:$D$71,2,FALSE)</f>
        <v>#N/A</v>
      </c>
      <c r="E28" s="34"/>
      <c r="F28" s="58" t="e">
        <f>VLOOKUP($C28,DiveList!$C$3:$H$71,IF($E28="S",5,IF($E28="P", 4, IF($E28="T", 3,IF($E28="F",6,5)))), FALSE)</f>
        <v>#N/A</v>
      </c>
      <c r="G28" s="35"/>
      <c r="H28" s="36"/>
      <c r="I28" s="36"/>
      <c r="J28" s="36"/>
      <c r="K28" s="36"/>
      <c r="L28" s="59" t="str">
        <f t="shared" si="4"/>
        <v/>
      </c>
      <c r="M28" s="59" t="str">
        <f>IF(ISNUMBER(L28),L28*F28,"")</f>
        <v/>
      </c>
      <c r="N28" s="60" t="str">
        <f>IF(AND(ISNUMBER(N27), ISNUMBER(M28)),N27+M28,"")</f>
        <v/>
      </c>
    </row>
    <row r="29" spans="2:14" ht="14.25" thickTop="1" thickBot="1" x14ac:dyDescent="0.25">
      <c r="B29" s="61"/>
      <c r="C29" s="62"/>
      <c r="D29" s="62"/>
      <c r="E29" s="62"/>
      <c r="F29" s="63"/>
      <c r="G29" s="46"/>
      <c r="H29" s="40"/>
      <c r="I29" s="40"/>
      <c r="J29" s="40"/>
      <c r="K29" s="40"/>
      <c r="L29" s="40"/>
      <c r="M29" s="64" t="s">
        <v>30</v>
      </c>
      <c r="N29" s="74" t="str">
        <f>IF(ISNUMBER(N28),N28,N27)</f>
        <v/>
      </c>
    </row>
    <row r="30" spans="2:14" ht="13.5" thickTop="1" x14ac:dyDescent="0.2">
      <c r="B30" s="1"/>
      <c r="C30" s="5"/>
      <c r="D30" s="5"/>
      <c r="E30" s="5"/>
      <c r="F30" s="6"/>
      <c r="G30" s="2"/>
    </row>
    <row r="31" spans="2:14" ht="13.5" thickBot="1" x14ac:dyDescent="0.25"/>
    <row r="32" spans="2:14" x14ac:dyDescent="0.2">
      <c r="B32" s="42" t="s">
        <v>13</v>
      </c>
      <c r="C32" s="88"/>
      <c r="D32" s="43" t="s">
        <v>16</v>
      </c>
      <c r="E32" s="9" t="s">
        <v>110</v>
      </c>
      <c r="F32" s="44"/>
      <c r="G32" s="44"/>
      <c r="H32" s="44"/>
      <c r="I32" s="44"/>
      <c r="J32" s="44"/>
      <c r="K32" s="44"/>
      <c r="L32" s="44"/>
      <c r="M32" s="65" t="s">
        <v>128</v>
      </c>
      <c r="N32" s="90"/>
    </row>
    <row r="33" spans="2:14" ht="13.5" thickBot="1" x14ac:dyDescent="0.25">
      <c r="B33" s="71" t="s">
        <v>14</v>
      </c>
      <c r="C33" s="89"/>
      <c r="D33" s="43" t="s">
        <v>17</v>
      </c>
      <c r="E33" s="9" t="s">
        <v>127</v>
      </c>
      <c r="F33" s="44"/>
      <c r="G33" s="44"/>
      <c r="H33" s="44"/>
      <c r="I33" s="44"/>
      <c r="J33" s="44"/>
      <c r="K33" s="44"/>
      <c r="L33" s="44"/>
      <c r="M33" s="72" t="s">
        <v>129</v>
      </c>
      <c r="N33" s="91"/>
    </row>
    <row r="34" spans="2:14" x14ac:dyDescent="0.2">
      <c r="B34" s="45"/>
      <c r="C34" s="46"/>
      <c r="D34" s="46"/>
      <c r="E34" s="46"/>
      <c r="F34" s="46"/>
      <c r="G34" s="46"/>
      <c r="H34" s="40"/>
      <c r="I34" s="40"/>
      <c r="J34" s="40"/>
      <c r="K34" s="40"/>
      <c r="L34" s="40"/>
      <c r="M34" s="40"/>
      <c r="N34" s="40"/>
    </row>
    <row r="35" spans="2:14" x14ac:dyDescent="0.2">
      <c r="B35" s="47"/>
      <c r="C35" s="48" t="s">
        <v>3</v>
      </c>
      <c r="D35" s="49" t="s">
        <v>4</v>
      </c>
      <c r="E35" s="49" t="s">
        <v>5</v>
      </c>
      <c r="F35" s="49" t="s">
        <v>6</v>
      </c>
      <c r="G35" s="49">
        <v>1</v>
      </c>
      <c r="H35" s="50">
        <v>2</v>
      </c>
      <c r="I35" s="50">
        <v>3</v>
      </c>
      <c r="J35" s="50">
        <v>4</v>
      </c>
      <c r="K35" s="50">
        <v>5</v>
      </c>
      <c r="L35" s="51" t="s">
        <v>7</v>
      </c>
      <c r="M35" s="51" t="s">
        <v>8</v>
      </c>
      <c r="N35" s="51" t="s">
        <v>126</v>
      </c>
    </row>
    <row r="36" spans="2:14" x14ac:dyDescent="0.2">
      <c r="B36" s="52" t="s">
        <v>9</v>
      </c>
      <c r="C36" s="30">
        <v>101</v>
      </c>
      <c r="D36" s="27" t="s">
        <v>22</v>
      </c>
      <c r="E36" s="28"/>
      <c r="F36" s="24">
        <v>1.9</v>
      </c>
      <c r="G36" s="31"/>
      <c r="H36" s="32"/>
      <c r="I36" s="32"/>
      <c r="J36" s="32"/>
      <c r="K36" s="32"/>
      <c r="L36" s="53" t="str">
        <f>IF(COUNT(G36:K36)=0,"", IF(COUNT(G36:K36)=2,SUM(G36:K36)*1.5, IF(COUNT(G36:K36)=3,SUM(G36:K36), IF(COUNT(G36:K36)=5,SUM(G36:K36)-MIN(G36:K36)-MAX(G36:K36), ))))</f>
        <v/>
      </c>
      <c r="M36" s="51" t="str">
        <f t="shared" ref="M36:M37" si="6">IF(ISNUMBER(L36),L36*F36,"")</f>
        <v/>
      </c>
      <c r="N36" s="54" t="str">
        <f>M36</f>
        <v/>
      </c>
    </row>
    <row r="37" spans="2:14" x14ac:dyDescent="0.2">
      <c r="B37" s="55" t="s">
        <v>10</v>
      </c>
      <c r="C37" s="25"/>
      <c r="D37" s="23" t="e">
        <f>VLOOKUP($C37,DiveList!$C$3:$D$71,2,FALSE)</f>
        <v>#N/A</v>
      </c>
      <c r="E37" s="26"/>
      <c r="F37" s="24" t="e">
        <f>VLOOKUP($C37,DiveList!$C$3:$H$71,IF($E37="S",5,IF($E37="P", 4, IF($E37="T", 3,IF($E37="F",6,5)))), FALSE)</f>
        <v>#N/A</v>
      </c>
      <c r="G37" s="31"/>
      <c r="H37" s="32"/>
      <c r="I37" s="32"/>
      <c r="J37" s="33"/>
      <c r="K37" s="33"/>
      <c r="L37" s="53" t="str">
        <f t="shared" ref="L37:L42" si="7">IF(COUNT(G37:K37)=0,"", IF(COUNT(G37:K37)=2,SUM(G37:K37)*1.5, IF(COUNT(G37:K37)=3,SUM(G37:K37), IF(COUNT(G37:K37)=5,SUM(G37:K37)-MIN(G37:K37)-MAX(G37:K37), ))))</f>
        <v/>
      </c>
      <c r="M37" s="51" t="str">
        <f t="shared" si="6"/>
        <v/>
      </c>
      <c r="N37" s="54" t="str">
        <f>IF(AND(ISNUMBER(N36), ISNUMBER(M37)),N36+M37,"")</f>
        <v/>
      </c>
    </row>
    <row r="38" spans="2:14" x14ac:dyDescent="0.2">
      <c r="B38" s="55" t="s">
        <v>11</v>
      </c>
      <c r="C38" s="25"/>
      <c r="D38" s="23" t="e">
        <f>VLOOKUP($C38,DiveList!$C$3:$D$71,2,FALSE)</f>
        <v>#N/A</v>
      </c>
      <c r="E38" s="26"/>
      <c r="F38" s="24" t="e">
        <f>VLOOKUP($C38,DiveList!$C$3:$H$71,IF($E38="S",5,IF($E38="P", 4, IF($E38="T", 3,IF($E38="F",6,5)))), FALSE)</f>
        <v>#N/A</v>
      </c>
      <c r="G38" s="31"/>
      <c r="H38" s="32"/>
      <c r="I38" s="32"/>
      <c r="J38" s="33"/>
      <c r="K38" s="33"/>
      <c r="L38" s="53" t="str">
        <f t="shared" si="7"/>
        <v/>
      </c>
      <c r="M38" s="51" t="str">
        <f>IF(ISNUMBER(L38),L38*F38,"")</f>
        <v/>
      </c>
      <c r="N38" s="54" t="str">
        <f>IF(AND(ISNUMBER(N37), ISNUMBER(M38)),N37+M38,"")</f>
        <v/>
      </c>
    </row>
    <row r="39" spans="2:14" x14ac:dyDescent="0.2">
      <c r="B39" s="80" t="s">
        <v>19</v>
      </c>
      <c r="C39" s="25"/>
      <c r="D39" s="23" t="e">
        <f>VLOOKUP($C39,DiveList!$C$3:$D$71,2,FALSE)</f>
        <v>#N/A</v>
      </c>
      <c r="E39" s="26"/>
      <c r="F39" s="24" t="e">
        <f>VLOOKUP($C39,DiveList!$C$3:$H$71,IF($E39="S",5,IF($E39="P", 4, IF($E39="T", 3,IF($E39="F",6,5)))), FALSE)</f>
        <v>#N/A</v>
      </c>
      <c r="G39" s="31"/>
      <c r="H39" s="32"/>
      <c r="I39" s="32"/>
      <c r="J39" s="33"/>
      <c r="K39" s="33"/>
      <c r="L39" s="53" t="str">
        <f t="shared" si="7"/>
        <v/>
      </c>
      <c r="M39" s="51" t="str">
        <f>IF(ISNUMBER(L39),L39*F39,"")</f>
        <v/>
      </c>
      <c r="N39" s="54" t="str">
        <f>IF(AND(ISNUMBER(N38), ISNUMBER(M39)),N38+M39,"")</f>
        <v/>
      </c>
    </row>
    <row r="40" spans="2:14" x14ac:dyDescent="0.2">
      <c r="B40" s="80" t="s">
        <v>20</v>
      </c>
      <c r="C40" s="25"/>
      <c r="D40" s="23" t="e">
        <f>VLOOKUP($C40,DiveList!$C$3:$D$71,2,FALSE)</f>
        <v>#N/A</v>
      </c>
      <c r="E40" s="26"/>
      <c r="F40" s="24" t="e">
        <f>VLOOKUP($C40,DiveList!$C$3:$H$71,IF($E40="S",5,IF($E40="P", 4, IF($E40="T", 3,IF($E40="F",6,5)))), FALSE)</f>
        <v>#N/A</v>
      </c>
      <c r="G40" s="31"/>
      <c r="H40" s="32"/>
      <c r="I40" s="32"/>
      <c r="J40" s="33"/>
      <c r="K40" s="33"/>
      <c r="L40" s="53" t="str">
        <f t="shared" si="7"/>
        <v/>
      </c>
      <c r="M40" s="51" t="str">
        <f>IF(ISNUMBER(L40),L40*F40,"")</f>
        <v/>
      </c>
      <c r="N40" s="54" t="str">
        <f t="shared" ref="N40:N41" si="8">IF(AND(ISNUMBER(N39), ISNUMBER(M40)),N39+M40,"")</f>
        <v/>
      </c>
    </row>
    <row r="41" spans="2:14" ht="13.5" thickBot="1" x14ac:dyDescent="0.25">
      <c r="B41" s="80" t="s">
        <v>159</v>
      </c>
      <c r="C41" s="25"/>
      <c r="D41" s="23" t="e">
        <f>VLOOKUP($C41,DiveList!$C$3:$D$71,2,FALSE)</f>
        <v>#N/A</v>
      </c>
      <c r="E41" s="26"/>
      <c r="F41" s="24" t="e">
        <f>VLOOKUP($C41,DiveList!$C$3:$H$71,IF($E41="S",5,IF($E41="P", 4, IF($E41="T", 3,IF($E41="F",6,5)))), FALSE)</f>
        <v>#N/A</v>
      </c>
      <c r="G41" s="31"/>
      <c r="H41" s="32"/>
      <c r="I41" s="32"/>
      <c r="J41" s="33"/>
      <c r="K41" s="33"/>
      <c r="L41" s="53" t="str">
        <f t="shared" si="7"/>
        <v/>
      </c>
      <c r="M41" s="51" t="str">
        <f>IF(ISNUMBER(L41),L41*F41,"")</f>
        <v/>
      </c>
      <c r="N41" s="54" t="str">
        <f t="shared" si="8"/>
        <v/>
      </c>
    </row>
    <row r="42" spans="2:14" ht="14.25" thickTop="1" thickBot="1" x14ac:dyDescent="0.25">
      <c r="B42" s="56" t="s">
        <v>12</v>
      </c>
      <c r="C42" s="29"/>
      <c r="D42" s="57" t="e">
        <f>VLOOKUP($C42,DiveList!$C$3:$D$71,2,FALSE)</f>
        <v>#N/A</v>
      </c>
      <c r="E42" s="34"/>
      <c r="F42" s="58" t="e">
        <f>VLOOKUP($C42,DiveList!$C$3:$H$71,IF($E42="S",5,IF($E42="P", 4, IF($E42="T", 3,IF($E42="F",6,5)))), FALSE)</f>
        <v>#N/A</v>
      </c>
      <c r="G42" s="35"/>
      <c r="H42" s="36"/>
      <c r="I42" s="36"/>
      <c r="J42" s="36"/>
      <c r="K42" s="36"/>
      <c r="L42" s="59" t="str">
        <f t="shared" si="7"/>
        <v/>
      </c>
      <c r="M42" s="59" t="str">
        <f>IF(ISNUMBER(L42),L42*F42,"")</f>
        <v/>
      </c>
      <c r="N42" s="60" t="str">
        <f>IF(AND(ISNUMBER(N41), ISNUMBER(M42)),N41+M42,"")</f>
        <v/>
      </c>
    </row>
    <row r="43" spans="2:14" ht="14.25" thickTop="1" thickBot="1" x14ac:dyDescent="0.25">
      <c r="B43" s="61"/>
      <c r="C43" s="62"/>
      <c r="D43" s="62"/>
      <c r="E43" s="62"/>
      <c r="F43" s="63"/>
      <c r="G43" s="46"/>
      <c r="H43" s="40"/>
      <c r="I43" s="40"/>
      <c r="J43" s="40"/>
      <c r="K43" s="40"/>
      <c r="L43" s="40"/>
      <c r="M43" s="64" t="s">
        <v>30</v>
      </c>
      <c r="N43" s="74" t="str">
        <f>IF(ISNUMBER(N42),N42,N41)</f>
        <v/>
      </c>
    </row>
    <row r="44" spans="2:14" ht="13.5" thickTop="1" x14ac:dyDescent="0.2">
      <c r="B44" s="1"/>
      <c r="C44" s="5"/>
      <c r="D44" s="5"/>
      <c r="E44" s="5"/>
      <c r="F44" s="6"/>
      <c r="G44" s="2"/>
    </row>
    <row r="45" spans="2:14" ht="13.5" thickBot="1" x14ac:dyDescent="0.25"/>
    <row r="46" spans="2:14" x14ac:dyDescent="0.2">
      <c r="B46" s="42" t="s">
        <v>13</v>
      </c>
      <c r="C46" s="88"/>
      <c r="D46" s="43" t="s">
        <v>16</v>
      </c>
      <c r="E46" s="9" t="s">
        <v>110</v>
      </c>
      <c r="F46" s="44"/>
      <c r="G46" s="44"/>
      <c r="H46" s="44"/>
      <c r="I46" s="44"/>
      <c r="J46" s="44"/>
      <c r="K46" s="44"/>
      <c r="L46" s="44"/>
      <c r="M46" s="65" t="s">
        <v>128</v>
      </c>
      <c r="N46" s="90"/>
    </row>
    <row r="47" spans="2:14" ht="13.5" thickBot="1" x14ac:dyDescent="0.25">
      <c r="B47" s="71" t="s">
        <v>14</v>
      </c>
      <c r="C47" s="89"/>
      <c r="D47" s="43" t="s">
        <v>17</v>
      </c>
      <c r="E47" s="9" t="s">
        <v>127</v>
      </c>
      <c r="F47" s="44"/>
      <c r="G47" s="44"/>
      <c r="H47" s="44"/>
      <c r="I47" s="44"/>
      <c r="J47" s="44"/>
      <c r="K47" s="44"/>
      <c r="L47" s="44"/>
      <c r="M47" s="72" t="s">
        <v>129</v>
      </c>
      <c r="N47" s="91"/>
    </row>
    <row r="48" spans="2:14" x14ac:dyDescent="0.2">
      <c r="B48" s="45"/>
      <c r="C48" s="46"/>
      <c r="D48" s="46"/>
      <c r="E48" s="46"/>
      <c r="F48" s="46"/>
      <c r="G48" s="46"/>
      <c r="H48" s="40"/>
      <c r="I48" s="40"/>
      <c r="J48" s="40"/>
      <c r="K48" s="40"/>
      <c r="L48" s="40"/>
      <c r="M48" s="40"/>
      <c r="N48" s="40"/>
    </row>
    <row r="49" spans="2:14" x14ac:dyDescent="0.2">
      <c r="B49" s="47"/>
      <c r="C49" s="48" t="s">
        <v>3</v>
      </c>
      <c r="D49" s="49" t="s">
        <v>4</v>
      </c>
      <c r="E49" s="49" t="s">
        <v>5</v>
      </c>
      <c r="F49" s="49" t="s">
        <v>6</v>
      </c>
      <c r="G49" s="49">
        <v>1</v>
      </c>
      <c r="H49" s="50">
        <v>2</v>
      </c>
      <c r="I49" s="50">
        <v>3</v>
      </c>
      <c r="J49" s="50">
        <v>4</v>
      </c>
      <c r="K49" s="50">
        <v>5</v>
      </c>
      <c r="L49" s="51" t="s">
        <v>7</v>
      </c>
      <c r="M49" s="51" t="s">
        <v>8</v>
      </c>
      <c r="N49" s="51" t="s">
        <v>126</v>
      </c>
    </row>
    <row r="50" spans="2:14" x14ac:dyDescent="0.2">
      <c r="B50" s="52" t="s">
        <v>9</v>
      </c>
      <c r="C50" s="30">
        <v>101</v>
      </c>
      <c r="D50" s="27" t="s">
        <v>22</v>
      </c>
      <c r="E50" s="28"/>
      <c r="F50" s="24">
        <v>1.9</v>
      </c>
      <c r="G50" s="31"/>
      <c r="H50" s="32"/>
      <c r="I50" s="32"/>
      <c r="J50" s="32"/>
      <c r="K50" s="32"/>
      <c r="L50" s="53" t="str">
        <f>IF(COUNT(G50:K50)=0,"", IF(COUNT(G50:K50)=2,SUM(G50:K50)*1.5, IF(COUNT(G50:K50)=3,SUM(G50:K50), IF(COUNT(G50:K50)=5,SUM(G50:K50)-MIN(G50:K50)-MAX(G50:K50), ))))</f>
        <v/>
      </c>
      <c r="M50" s="51" t="str">
        <f t="shared" ref="M50:M51" si="9">IF(ISNUMBER(L50),L50*F50,"")</f>
        <v/>
      </c>
      <c r="N50" s="54" t="str">
        <f>M50</f>
        <v/>
      </c>
    </row>
    <row r="51" spans="2:14" x14ac:dyDescent="0.2">
      <c r="B51" s="55" t="s">
        <v>10</v>
      </c>
      <c r="C51" s="25"/>
      <c r="D51" s="23" t="e">
        <f>VLOOKUP($C51,DiveList!$C$3:$D$71,2,FALSE)</f>
        <v>#N/A</v>
      </c>
      <c r="E51" s="26"/>
      <c r="F51" s="24" t="e">
        <f>VLOOKUP($C51,DiveList!$C$3:$H$71,IF($E51="S",5,IF($E51="P", 4, IF($E51="T", 3,IF($E51="F",6,5)))), FALSE)</f>
        <v>#N/A</v>
      </c>
      <c r="G51" s="31"/>
      <c r="H51" s="32"/>
      <c r="I51" s="32"/>
      <c r="J51" s="33"/>
      <c r="K51" s="33"/>
      <c r="L51" s="53" t="str">
        <f t="shared" ref="L51:L56" si="10">IF(COUNT(G51:K51)=0,"", IF(COUNT(G51:K51)=2,SUM(G51:K51)*1.5, IF(COUNT(G51:K51)=3,SUM(G51:K51), IF(COUNT(G51:K51)=5,SUM(G51:K51)-MIN(G51:K51)-MAX(G51:K51), ))))</f>
        <v/>
      </c>
      <c r="M51" s="51" t="str">
        <f t="shared" si="9"/>
        <v/>
      </c>
      <c r="N51" s="54" t="str">
        <f>IF(AND(ISNUMBER(N50), ISNUMBER(M51)),N50+M51,"")</f>
        <v/>
      </c>
    </row>
    <row r="52" spans="2:14" x14ac:dyDescent="0.2">
      <c r="B52" s="55" t="s">
        <v>11</v>
      </c>
      <c r="C52" s="25"/>
      <c r="D52" s="23" t="e">
        <f>VLOOKUP($C52,DiveList!$C$3:$D$71,2,FALSE)</f>
        <v>#N/A</v>
      </c>
      <c r="E52" s="26"/>
      <c r="F52" s="24" t="e">
        <f>VLOOKUP($C52,DiveList!$C$3:$H$71,IF($E52="S",5,IF($E52="P", 4, IF($E52="T", 3,IF($E52="F",6,5)))), FALSE)</f>
        <v>#N/A</v>
      </c>
      <c r="G52" s="31"/>
      <c r="H52" s="32"/>
      <c r="I52" s="32"/>
      <c r="J52" s="33"/>
      <c r="K52" s="33"/>
      <c r="L52" s="53" t="str">
        <f t="shared" si="10"/>
        <v/>
      </c>
      <c r="M52" s="51" t="str">
        <f>IF(ISNUMBER(L52),L52*F52,"")</f>
        <v/>
      </c>
      <c r="N52" s="54" t="str">
        <f>IF(AND(ISNUMBER(N51), ISNUMBER(M52)),N51+M52,"")</f>
        <v/>
      </c>
    </row>
    <row r="53" spans="2:14" x14ac:dyDescent="0.2">
      <c r="B53" s="80" t="s">
        <v>19</v>
      </c>
      <c r="C53" s="25"/>
      <c r="D53" s="23" t="e">
        <f>VLOOKUP($C53,DiveList!$C$3:$D$71,2,FALSE)</f>
        <v>#N/A</v>
      </c>
      <c r="E53" s="26"/>
      <c r="F53" s="24" t="e">
        <f>VLOOKUP($C53,DiveList!$C$3:$H$71,IF($E53="S",5,IF($E53="P", 4, IF($E53="T", 3,IF($E53="F",6,5)))), FALSE)</f>
        <v>#N/A</v>
      </c>
      <c r="G53" s="31"/>
      <c r="H53" s="32"/>
      <c r="I53" s="32"/>
      <c r="J53" s="33"/>
      <c r="K53" s="33"/>
      <c r="L53" s="53" t="str">
        <f t="shared" si="10"/>
        <v/>
      </c>
      <c r="M53" s="51" t="str">
        <f>IF(ISNUMBER(L53),L53*F53,"")</f>
        <v/>
      </c>
      <c r="N53" s="54" t="str">
        <f>IF(AND(ISNUMBER(N52), ISNUMBER(M53)),N52+M53,"")</f>
        <v/>
      </c>
    </row>
    <row r="54" spans="2:14" x14ac:dyDescent="0.2">
      <c r="B54" s="80" t="s">
        <v>20</v>
      </c>
      <c r="C54" s="25"/>
      <c r="D54" s="23" t="e">
        <f>VLOOKUP($C54,DiveList!$C$3:$D$71,2,FALSE)</f>
        <v>#N/A</v>
      </c>
      <c r="E54" s="26"/>
      <c r="F54" s="24" t="e">
        <f>VLOOKUP($C54,DiveList!$C$3:$H$71,IF($E54="S",5,IF($E54="P", 4, IF($E54="T", 3,IF($E54="F",6,5)))), FALSE)</f>
        <v>#N/A</v>
      </c>
      <c r="G54" s="31"/>
      <c r="H54" s="32"/>
      <c r="I54" s="32"/>
      <c r="J54" s="33"/>
      <c r="K54" s="33"/>
      <c r="L54" s="53" t="str">
        <f t="shared" si="10"/>
        <v/>
      </c>
      <c r="M54" s="51" t="str">
        <f>IF(ISNUMBER(L54),L54*F54,"")</f>
        <v/>
      </c>
      <c r="N54" s="54" t="str">
        <f t="shared" ref="N54:N55" si="11">IF(AND(ISNUMBER(N53), ISNUMBER(M54)),N53+M54,"")</f>
        <v/>
      </c>
    </row>
    <row r="55" spans="2:14" ht="13.5" thickBot="1" x14ac:dyDescent="0.25">
      <c r="B55" s="80" t="s">
        <v>159</v>
      </c>
      <c r="C55" s="25"/>
      <c r="D55" s="23" t="e">
        <f>VLOOKUP($C55,DiveList!$C$3:$D$71,2,FALSE)</f>
        <v>#N/A</v>
      </c>
      <c r="E55" s="26"/>
      <c r="F55" s="24" t="e">
        <f>VLOOKUP($C55,DiveList!$C$3:$H$71,IF($E55="S",5,IF($E55="P", 4, IF($E55="T", 3,IF($E55="F",6,5)))), FALSE)</f>
        <v>#N/A</v>
      </c>
      <c r="G55" s="31"/>
      <c r="H55" s="32"/>
      <c r="I55" s="32"/>
      <c r="J55" s="33"/>
      <c r="K55" s="33"/>
      <c r="L55" s="53" t="str">
        <f t="shared" si="10"/>
        <v/>
      </c>
      <c r="M55" s="51" t="str">
        <f>IF(ISNUMBER(L55),L55*F55,"")</f>
        <v/>
      </c>
      <c r="N55" s="54" t="str">
        <f t="shared" si="11"/>
        <v/>
      </c>
    </row>
    <row r="56" spans="2:14" ht="14.25" thickTop="1" thickBot="1" x14ac:dyDescent="0.25">
      <c r="B56" s="56" t="s">
        <v>12</v>
      </c>
      <c r="C56" s="29"/>
      <c r="D56" s="57" t="e">
        <f>VLOOKUP($C56,DiveList!$C$3:$D$71,2,FALSE)</f>
        <v>#N/A</v>
      </c>
      <c r="E56" s="34"/>
      <c r="F56" s="58" t="e">
        <f>VLOOKUP($C56,DiveList!$C$3:$H$71,IF($E56="S",5,IF($E56="P", 4, IF($E56="T", 3,IF($E56="F",6,5)))), FALSE)</f>
        <v>#N/A</v>
      </c>
      <c r="G56" s="35"/>
      <c r="H56" s="36"/>
      <c r="I56" s="36"/>
      <c r="J56" s="36"/>
      <c r="K56" s="36"/>
      <c r="L56" s="59" t="str">
        <f t="shared" si="10"/>
        <v/>
      </c>
      <c r="M56" s="59" t="str">
        <f>IF(ISNUMBER(L56),L56*F56,"")</f>
        <v/>
      </c>
      <c r="N56" s="60" t="str">
        <f>IF(AND(ISNUMBER(N55), ISNUMBER(M56)),N55+M56,"")</f>
        <v/>
      </c>
    </row>
    <row r="57" spans="2:14" ht="14.25" thickTop="1" thickBot="1" x14ac:dyDescent="0.25">
      <c r="B57" s="61"/>
      <c r="C57" s="62"/>
      <c r="D57" s="62"/>
      <c r="E57" s="62"/>
      <c r="F57" s="63"/>
      <c r="G57" s="46"/>
      <c r="H57" s="40"/>
      <c r="I57" s="40"/>
      <c r="J57" s="40"/>
      <c r="K57" s="40"/>
      <c r="L57" s="40"/>
      <c r="M57" s="64" t="s">
        <v>30</v>
      </c>
      <c r="N57" s="74" t="str">
        <f>IF(ISNUMBER(N56),N56,N55)</f>
        <v/>
      </c>
    </row>
    <row r="58" spans="2:14" ht="13.5" thickTop="1" x14ac:dyDescent="0.2">
      <c r="B58" s="1"/>
      <c r="C58" s="5"/>
      <c r="D58" s="5"/>
      <c r="E58" s="5"/>
      <c r="F58" s="6"/>
      <c r="G58" s="2"/>
    </row>
    <row r="59" spans="2:14" ht="13.5" thickBot="1" x14ac:dyDescent="0.25"/>
    <row r="60" spans="2:14" x14ac:dyDescent="0.2">
      <c r="B60" s="42" t="s">
        <v>13</v>
      </c>
      <c r="C60" s="88"/>
      <c r="D60" s="43" t="s">
        <v>16</v>
      </c>
      <c r="E60" s="9" t="s">
        <v>110</v>
      </c>
      <c r="F60" s="44"/>
      <c r="G60" s="44"/>
      <c r="H60" s="44"/>
      <c r="I60" s="44"/>
      <c r="J60" s="44"/>
      <c r="K60" s="44"/>
      <c r="L60" s="44"/>
      <c r="M60" s="65" t="s">
        <v>128</v>
      </c>
      <c r="N60" s="90"/>
    </row>
    <row r="61" spans="2:14" ht="13.5" thickBot="1" x14ac:dyDescent="0.25">
      <c r="B61" s="71" t="s">
        <v>14</v>
      </c>
      <c r="C61" s="89"/>
      <c r="D61" s="43" t="s">
        <v>17</v>
      </c>
      <c r="E61" s="9" t="s">
        <v>127</v>
      </c>
      <c r="F61" s="44"/>
      <c r="G61" s="44"/>
      <c r="H61" s="44"/>
      <c r="I61" s="44"/>
      <c r="J61" s="44"/>
      <c r="K61" s="44"/>
      <c r="L61" s="44"/>
      <c r="M61" s="72" t="s">
        <v>129</v>
      </c>
      <c r="N61" s="91"/>
    </row>
    <row r="62" spans="2:14" x14ac:dyDescent="0.2">
      <c r="B62" s="45"/>
      <c r="C62" s="46"/>
      <c r="D62" s="46"/>
      <c r="E62" s="46"/>
      <c r="F62" s="46"/>
      <c r="G62" s="46"/>
      <c r="H62" s="40"/>
      <c r="I62" s="40"/>
      <c r="J62" s="40"/>
      <c r="K62" s="40"/>
      <c r="L62" s="40"/>
      <c r="M62" s="40"/>
      <c r="N62" s="40"/>
    </row>
    <row r="63" spans="2:14" x14ac:dyDescent="0.2">
      <c r="B63" s="47"/>
      <c r="C63" s="48" t="s">
        <v>3</v>
      </c>
      <c r="D63" s="49" t="s">
        <v>4</v>
      </c>
      <c r="E63" s="49" t="s">
        <v>5</v>
      </c>
      <c r="F63" s="49" t="s">
        <v>6</v>
      </c>
      <c r="G63" s="49">
        <v>1</v>
      </c>
      <c r="H63" s="50">
        <v>2</v>
      </c>
      <c r="I63" s="50">
        <v>3</v>
      </c>
      <c r="J63" s="50">
        <v>4</v>
      </c>
      <c r="K63" s="50">
        <v>5</v>
      </c>
      <c r="L63" s="51" t="s">
        <v>7</v>
      </c>
      <c r="M63" s="51" t="s">
        <v>8</v>
      </c>
      <c r="N63" s="51" t="s">
        <v>126</v>
      </c>
    </row>
    <row r="64" spans="2:14" x14ac:dyDescent="0.2">
      <c r="B64" s="52" t="s">
        <v>9</v>
      </c>
      <c r="C64" s="30">
        <v>101</v>
      </c>
      <c r="D64" s="27" t="s">
        <v>22</v>
      </c>
      <c r="E64" s="28"/>
      <c r="F64" s="24">
        <v>1.9</v>
      </c>
      <c r="G64" s="31"/>
      <c r="H64" s="32"/>
      <c r="I64" s="32"/>
      <c r="J64" s="32"/>
      <c r="K64" s="32"/>
      <c r="L64" s="53" t="str">
        <f>IF(COUNT(G64:K64)=0,"", IF(COUNT(G64:K64)=2,SUM(G64:K64)*1.5, IF(COUNT(G64:K64)=3,SUM(G64:K64), IF(COUNT(G64:K64)=5,SUM(G64:K64)-MIN(G64:K64)-MAX(G64:K64), ))))</f>
        <v/>
      </c>
      <c r="M64" s="51" t="str">
        <f t="shared" ref="M64:M65" si="12">IF(ISNUMBER(L64),L64*F64,"")</f>
        <v/>
      </c>
      <c r="N64" s="54" t="str">
        <f>M64</f>
        <v/>
      </c>
    </row>
    <row r="65" spans="2:14" x14ac:dyDescent="0.2">
      <c r="B65" s="55" t="s">
        <v>10</v>
      </c>
      <c r="C65" s="25"/>
      <c r="D65" s="23" t="e">
        <f>VLOOKUP($C65,DiveList!$C$3:$D$71,2,FALSE)</f>
        <v>#N/A</v>
      </c>
      <c r="E65" s="26"/>
      <c r="F65" s="24" t="e">
        <f>VLOOKUP($C65,DiveList!$C$3:$H$71,IF($E65="S",5,IF($E65="P", 4, IF($E65="T", 3,IF($E65="F",6,5)))), FALSE)</f>
        <v>#N/A</v>
      </c>
      <c r="G65" s="31"/>
      <c r="H65" s="32"/>
      <c r="I65" s="32"/>
      <c r="J65" s="33"/>
      <c r="K65" s="33"/>
      <c r="L65" s="53" t="str">
        <f t="shared" ref="L65:L70" si="13">IF(COUNT(G65:K65)=0,"", IF(COUNT(G65:K65)=2,SUM(G65:K65)*1.5, IF(COUNT(G65:K65)=3,SUM(G65:K65), IF(COUNT(G65:K65)=5,SUM(G65:K65)-MIN(G65:K65)-MAX(G65:K65), ))))</f>
        <v/>
      </c>
      <c r="M65" s="51" t="str">
        <f t="shared" si="12"/>
        <v/>
      </c>
      <c r="N65" s="54" t="str">
        <f>IF(AND(ISNUMBER(N64), ISNUMBER(M65)),N64+M65,"")</f>
        <v/>
      </c>
    </row>
    <row r="66" spans="2:14" x14ac:dyDescent="0.2">
      <c r="B66" s="55" t="s">
        <v>11</v>
      </c>
      <c r="C66" s="25"/>
      <c r="D66" s="23" t="e">
        <f>VLOOKUP($C66,DiveList!$C$3:$D$71,2,FALSE)</f>
        <v>#N/A</v>
      </c>
      <c r="E66" s="26"/>
      <c r="F66" s="24" t="e">
        <f>VLOOKUP($C66,DiveList!$C$3:$H$71,IF($E66="S",5,IF($E66="P", 4, IF($E66="T", 3,IF($E66="F",6,5)))), FALSE)</f>
        <v>#N/A</v>
      </c>
      <c r="G66" s="31"/>
      <c r="H66" s="32"/>
      <c r="I66" s="32"/>
      <c r="J66" s="33"/>
      <c r="K66" s="33"/>
      <c r="L66" s="53" t="str">
        <f t="shared" si="13"/>
        <v/>
      </c>
      <c r="M66" s="51" t="str">
        <f>IF(ISNUMBER(L66),L66*F66,"")</f>
        <v/>
      </c>
      <c r="N66" s="54" t="str">
        <f>IF(AND(ISNUMBER(N65), ISNUMBER(M66)),N65+M66,"")</f>
        <v/>
      </c>
    </row>
    <row r="67" spans="2:14" x14ac:dyDescent="0.2">
      <c r="B67" s="80" t="s">
        <v>19</v>
      </c>
      <c r="C67" s="25"/>
      <c r="D67" s="23" t="e">
        <f>VLOOKUP($C67,DiveList!$C$3:$D$71,2,FALSE)</f>
        <v>#N/A</v>
      </c>
      <c r="E67" s="26"/>
      <c r="F67" s="24" t="e">
        <f>VLOOKUP($C67,DiveList!$C$3:$H$71,IF($E67="S",5,IF($E67="P", 4, IF($E67="T", 3,IF($E67="F",6,5)))), FALSE)</f>
        <v>#N/A</v>
      </c>
      <c r="G67" s="31"/>
      <c r="H67" s="32"/>
      <c r="I67" s="32"/>
      <c r="J67" s="33"/>
      <c r="K67" s="33"/>
      <c r="L67" s="53" t="str">
        <f t="shared" si="13"/>
        <v/>
      </c>
      <c r="M67" s="51" t="str">
        <f>IF(ISNUMBER(L67),L67*F67,"")</f>
        <v/>
      </c>
      <c r="N67" s="54" t="str">
        <f>IF(AND(ISNUMBER(N66), ISNUMBER(M67)),N66+M67,"")</f>
        <v/>
      </c>
    </row>
    <row r="68" spans="2:14" x14ac:dyDescent="0.2">
      <c r="B68" s="80" t="s">
        <v>20</v>
      </c>
      <c r="C68" s="25"/>
      <c r="D68" s="23" t="e">
        <f>VLOOKUP($C68,DiveList!$C$3:$D$71,2,FALSE)</f>
        <v>#N/A</v>
      </c>
      <c r="E68" s="26"/>
      <c r="F68" s="24" t="e">
        <f>VLOOKUP($C68,DiveList!$C$3:$H$71,IF($E68="S",5,IF($E68="P", 4, IF($E68="T", 3,IF($E68="F",6,5)))), FALSE)</f>
        <v>#N/A</v>
      </c>
      <c r="G68" s="31"/>
      <c r="H68" s="32"/>
      <c r="I68" s="32"/>
      <c r="J68" s="33"/>
      <c r="K68" s="33"/>
      <c r="L68" s="53" t="str">
        <f t="shared" si="13"/>
        <v/>
      </c>
      <c r="M68" s="51" t="str">
        <f>IF(ISNUMBER(L68),L68*F68,"")</f>
        <v/>
      </c>
      <c r="N68" s="54" t="str">
        <f t="shared" ref="N68:N69" si="14">IF(AND(ISNUMBER(N67), ISNUMBER(M68)),N67+M68,"")</f>
        <v/>
      </c>
    </row>
    <row r="69" spans="2:14" ht="13.5" thickBot="1" x14ac:dyDescent="0.25">
      <c r="B69" s="80" t="s">
        <v>159</v>
      </c>
      <c r="C69" s="25"/>
      <c r="D69" s="23" t="e">
        <f>VLOOKUP($C69,DiveList!$C$3:$D$71,2,FALSE)</f>
        <v>#N/A</v>
      </c>
      <c r="E69" s="26"/>
      <c r="F69" s="24" t="e">
        <f>VLOOKUP($C69,DiveList!$C$3:$H$71,IF($E69="S",5,IF($E69="P", 4, IF($E69="T", 3,IF($E69="F",6,5)))), FALSE)</f>
        <v>#N/A</v>
      </c>
      <c r="G69" s="31"/>
      <c r="H69" s="32"/>
      <c r="I69" s="32"/>
      <c r="J69" s="33"/>
      <c r="K69" s="33"/>
      <c r="L69" s="53" t="str">
        <f t="shared" si="13"/>
        <v/>
      </c>
      <c r="M69" s="51" t="str">
        <f>IF(ISNUMBER(L69),L69*F69,"")</f>
        <v/>
      </c>
      <c r="N69" s="54" t="str">
        <f t="shared" si="14"/>
        <v/>
      </c>
    </row>
    <row r="70" spans="2:14" ht="14.25" thickTop="1" thickBot="1" x14ac:dyDescent="0.25">
      <c r="B70" s="56" t="s">
        <v>12</v>
      </c>
      <c r="C70" s="29"/>
      <c r="D70" s="57" t="e">
        <f>VLOOKUP($C70,DiveList!$C$3:$D$71,2,FALSE)</f>
        <v>#N/A</v>
      </c>
      <c r="E70" s="34"/>
      <c r="F70" s="58" t="e">
        <f>VLOOKUP($C70,DiveList!$C$3:$H$71,IF($E70="S",5,IF($E70="P", 4, IF($E70="T", 3,IF($E70="F",6,5)))), FALSE)</f>
        <v>#N/A</v>
      </c>
      <c r="G70" s="35"/>
      <c r="H70" s="36"/>
      <c r="I70" s="36"/>
      <c r="J70" s="36"/>
      <c r="K70" s="36"/>
      <c r="L70" s="59" t="str">
        <f t="shared" si="13"/>
        <v/>
      </c>
      <c r="M70" s="59" t="str">
        <f>IF(ISNUMBER(L70),L70*F70,"")</f>
        <v/>
      </c>
      <c r="N70" s="60" t="str">
        <f>IF(AND(ISNUMBER(N69), ISNUMBER(M70)),N69+M70,"")</f>
        <v/>
      </c>
    </row>
    <row r="71" spans="2:14" ht="14.25" thickTop="1" thickBot="1" x14ac:dyDescent="0.25">
      <c r="B71" s="61"/>
      <c r="C71" s="62"/>
      <c r="D71" s="62"/>
      <c r="E71" s="62"/>
      <c r="F71" s="63"/>
      <c r="G71" s="46"/>
      <c r="H71" s="40"/>
      <c r="I71" s="40"/>
      <c r="J71" s="40"/>
      <c r="K71" s="40"/>
      <c r="L71" s="40"/>
      <c r="M71" s="64" t="s">
        <v>30</v>
      </c>
      <c r="N71" s="74" t="str">
        <f>IF(ISNUMBER(N70),N70,N69)</f>
        <v/>
      </c>
    </row>
    <row r="72" spans="2:14" ht="13.5" thickTop="1" x14ac:dyDescent="0.2">
      <c r="B72" s="1"/>
      <c r="C72" s="5"/>
      <c r="D72" s="5"/>
      <c r="E72" s="5"/>
      <c r="F72" s="6"/>
      <c r="G72" s="2"/>
    </row>
    <row r="73" spans="2:14" ht="13.5" thickBot="1" x14ac:dyDescent="0.25"/>
    <row r="74" spans="2:14" x14ac:dyDescent="0.2">
      <c r="B74" s="42" t="s">
        <v>13</v>
      </c>
      <c r="C74" s="88"/>
      <c r="D74" s="43" t="s">
        <v>16</v>
      </c>
      <c r="E74" s="9" t="s">
        <v>110</v>
      </c>
      <c r="F74" s="44"/>
      <c r="G74" s="44"/>
      <c r="H74" s="44"/>
      <c r="I74" s="44"/>
      <c r="J74" s="44"/>
      <c r="K74" s="44"/>
      <c r="L74" s="44"/>
      <c r="M74" s="65" t="s">
        <v>128</v>
      </c>
      <c r="N74" s="90"/>
    </row>
    <row r="75" spans="2:14" ht="13.5" thickBot="1" x14ac:dyDescent="0.25">
      <c r="B75" s="71" t="s">
        <v>14</v>
      </c>
      <c r="C75" s="89"/>
      <c r="D75" s="43" t="s">
        <v>17</v>
      </c>
      <c r="E75" s="9" t="s">
        <v>127</v>
      </c>
      <c r="F75" s="44"/>
      <c r="G75" s="44"/>
      <c r="H75" s="44"/>
      <c r="I75" s="44"/>
      <c r="J75" s="44"/>
      <c r="K75" s="44"/>
      <c r="L75" s="44"/>
      <c r="M75" s="72" t="s">
        <v>129</v>
      </c>
      <c r="N75" s="91"/>
    </row>
    <row r="76" spans="2:14" x14ac:dyDescent="0.2">
      <c r="B76" s="45"/>
      <c r="C76" s="46"/>
      <c r="D76" s="46"/>
      <c r="E76" s="46"/>
      <c r="F76" s="46"/>
      <c r="G76" s="46"/>
      <c r="H76" s="40"/>
      <c r="I76" s="40"/>
      <c r="J76" s="40"/>
      <c r="K76" s="40"/>
      <c r="L76" s="40"/>
      <c r="M76" s="40"/>
      <c r="N76" s="40"/>
    </row>
    <row r="77" spans="2:14" x14ac:dyDescent="0.2">
      <c r="B77" s="47"/>
      <c r="C77" s="48" t="s">
        <v>3</v>
      </c>
      <c r="D77" s="49" t="s">
        <v>4</v>
      </c>
      <c r="E77" s="49" t="s">
        <v>5</v>
      </c>
      <c r="F77" s="49" t="s">
        <v>6</v>
      </c>
      <c r="G77" s="49">
        <v>1</v>
      </c>
      <c r="H77" s="50">
        <v>2</v>
      </c>
      <c r="I77" s="50">
        <v>3</v>
      </c>
      <c r="J77" s="50">
        <v>4</v>
      </c>
      <c r="K77" s="50">
        <v>5</v>
      </c>
      <c r="L77" s="51" t="s">
        <v>7</v>
      </c>
      <c r="M77" s="51" t="s">
        <v>8</v>
      </c>
      <c r="N77" s="51" t="s">
        <v>126</v>
      </c>
    </row>
    <row r="78" spans="2:14" x14ac:dyDescent="0.2">
      <c r="B78" s="52" t="s">
        <v>9</v>
      </c>
      <c r="C78" s="30">
        <v>101</v>
      </c>
      <c r="D78" s="27" t="s">
        <v>22</v>
      </c>
      <c r="E78" s="28"/>
      <c r="F78" s="24">
        <v>1.9</v>
      </c>
      <c r="G78" s="31"/>
      <c r="H78" s="32"/>
      <c r="I78" s="32"/>
      <c r="J78" s="32"/>
      <c r="K78" s="32"/>
      <c r="L78" s="53" t="str">
        <f>IF(COUNT(G78:K78)=0,"", IF(COUNT(G78:K78)=2,SUM(G78:K78)*1.5, IF(COUNT(G78:K78)=3,SUM(G78:K78), IF(COUNT(G78:K78)=5,SUM(G78:K78)-MIN(G78:K78)-MAX(G78:K78), ))))</f>
        <v/>
      </c>
      <c r="M78" s="51" t="str">
        <f t="shared" ref="M78:M79" si="15">IF(ISNUMBER(L78),L78*F78,"")</f>
        <v/>
      </c>
      <c r="N78" s="54" t="str">
        <f>M78</f>
        <v/>
      </c>
    </row>
    <row r="79" spans="2:14" x14ac:dyDescent="0.2">
      <c r="B79" s="55" t="s">
        <v>10</v>
      </c>
      <c r="C79" s="25"/>
      <c r="D79" s="23" t="e">
        <f>VLOOKUP($C79,DiveList!$C$3:$D$71,2,FALSE)</f>
        <v>#N/A</v>
      </c>
      <c r="E79" s="26"/>
      <c r="F79" s="24" t="e">
        <f>VLOOKUP($C79,DiveList!$C$3:$H$71,IF($E79="S",5,IF($E79="P", 4, IF($E79="T", 3,IF($E79="F",6,5)))), FALSE)</f>
        <v>#N/A</v>
      </c>
      <c r="G79" s="31"/>
      <c r="H79" s="32"/>
      <c r="I79" s="32"/>
      <c r="J79" s="33"/>
      <c r="K79" s="33"/>
      <c r="L79" s="53" t="str">
        <f t="shared" ref="L79:L84" si="16">IF(COUNT(G79:K79)=0,"", IF(COUNT(G79:K79)=2,SUM(G79:K79)*1.5, IF(COUNT(G79:K79)=3,SUM(G79:K79), IF(COUNT(G79:K79)=5,SUM(G79:K79)-MIN(G79:K79)-MAX(G79:K79), ))))</f>
        <v/>
      </c>
      <c r="M79" s="51" t="str">
        <f t="shared" si="15"/>
        <v/>
      </c>
      <c r="N79" s="54" t="str">
        <f>IF(AND(ISNUMBER(N78), ISNUMBER(M79)),N78+M79,"")</f>
        <v/>
      </c>
    </row>
    <row r="80" spans="2:14" x14ac:dyDescent="0.2">
      <c r="B80" s="55" t="s">
        <v>11</v>
      </c>
      <c r="C80" s="25"/>
      <c r="D80" s="23" t="e">
        <f>VLOOKUP($C80,DiveList!$C$3:$D$71,2,FALSE)</f>
        <v>#N/A</v>
      </c>
      <c r="E80" s="26"/>
      <c r="F80" s="24" t="e">
        <f>VLOOKUP($C80,DiveList!$C$3:$H$71,IF($E80="S",5,IF($E80="P", 4, IF($E80="T", 3,IF($E80="F",6,5)))), FALSE)</f>
        <v>#N/A</v>
      </c>
      <c r="G80" s="31"/>
      <c r="H80" s="32"/>
      <c r="I80" s="32"/>
      <c r="J80" s="33"/>
      <c r="K80" s="33"/>
      <c r="L80" s="53" t="str">
        <f t="shared" si="16"/>
        <v/>
      </c>
      <c r="M80" s="51" t="str">
        <f>IF(ISNUMBER(L80),L80*F80,"")</f>
        <v/>
      </c>
      <c r="N80" s="54" t="str">
        <f>IF(AND(ISNUMBER(N79), ISNUMBER(M80)),N79+M80,"")</f>
        <v/>
      </c>
    </row>
    <row r="81" spans="2:14" x14ac:dyDescent="0.2">
      <c r="B81" s="80" t="s">
        <v>19</v>
      </c>
      <c r="C81" s="25"/>
      <c r="D81" s="23" t="e">
        <f>VLOOKUP($C81,DiveList!$C$3:$D$71,2,FALSE)</f>
        <v>#N/A</v>
      </c>
      <c r="E81" s="26"/>
      <c r="F81" s="24" t="e">
        <f>VLOOKUP($C81,DiveList!$C$3:$H$71,IF($E81="S",5,IF($E81="P", 4, IF($E81="T", 3,IF($E81="F",6,5)))), FALSE)</f>
        <v>#N/A</v>
      </c>
      <c r="G81" s="31"/>
      <c r="H81" s="32"/>
      <c r="I81" s="32"/>
      <c r="J81" s="33"/>
      <c r="K81" s="33"/>
      <c r="L81" s="53" t="str">
        <f t="shared" si="16"/>
        <v/>
      </c>
      <c r="M81" s="51" t="str">
        <f>IF(ISNUMBER(L81),L81*F81,"")</f>
        <v/>
      </c>
      <c r="N81" s="54" t="str">
        <f>IF(AND(ISNUMBER(N80), ISNUMBER(M81)),N80+M81,"")</f>
        <v/>
      </c>
    </row>
    <row r="82" spans="2:14" x14ac:dyDescent="0.2">
      <c r="B82" s="80" t="s">
        <v>20</v>
      </c>
      <c r="C82" s="25"/>
      <c r="D82" s="23" t="e">
        <f>VLOOKUP($C82,DiveList!$C$3:$D$71,2,FALSE)</f>
        <v>#N/A</v>
      </c>
      <c r="E82" s="26"/>
      <c r="F82" s="24" t="e">
        <f>VLOOKUP($C82,DiveList!$C$3:$H$71,IF($E82="S",5,IF($E82="P", 4, IF($E82="T", 3,IF($E82="F",6,5)))), FALSE)</f>
        <v>#N/A</v>
      </c>
      <c r="G82" s="31"/>
      <c r="H82" s="32"/>
      <c r="I82" s="32"/>
      <c r="J82" s="33"/>
      <c r="K82" s="33"/>
      <c r="L82" s="53" t="str">
        <f t="shared" si="16"/>
        <v/>
      </c>
      <c r="M82" s="51" t="str">
        <f>IF(ISNUMBER(L82),L82*F82,"")</f>
        <v/>
      </c>
      <c r="N82" s="54" t="str">
        <f t="shared" ref="N82:N83" si="17">IF(AND(ISNUMBER(N81), ISNUMBER(M82)),N81+M82,"")</f>
        <v/>
      </c>
    </row>
    <row r="83" spans="2:14" ht="13.5" thickBot="1" x14ac:dyDescent="0.25">
      <c r="B83" s="80" t="s">
        <v>159</v>
      </c>
      <c r="C83" s="25"/>
      <c r="D83" s="23" t="e">
        <f>VLOOKUP($C83,DiveList!$C$3:$D$71,2,FALSE)</f>
        <v>#N/A</v>
      </c>
      <c r="E83" s="26"/>
      <c r="F83" s="24" t="e">
        <f>VLOOKUP($C83,DiveList!$C$3:$H$71,IF($E83="S",5,IF($E83="P", 4, IF($E83="T", 3,IF($E83="F",6,5)))), FALSE)</f>
        <v>#N/A</v>
      </c>
      <c r="G83" s="31"/>
      <c r="H83" s="32"/>
      <c r="I83" s="32"/>
      <c r="J83" s="33"/>
      <c r="K83" s="33"/>
      <c r="L83" s="53" t="str">
        <f t="shared" si="16"/>
        <v/>
      </c>
      <c r="M83" s="51" t="str">
        <f>IF(ISNUMBER(L83),L83*F83,"")</f>
        <v/>
      </c>
      <c r="N83" s="54" t="str">
        <f t="shared" si="17"/>
        <v/>
      </c>
    </row>
    <row r="84" spans="2:14" ht="14.25" thickTop="1" thickBot="1" x14ac:dyDescent="0.25">
      <c r="B84" s="56" t="s">
        <v>12</v>
      </c>
      <c r="C84" s="29"/>
      <c r="D84" s="57" t="e">
        <f>VLOOKUP($C84,DiveList!$C$3:$D$71,2,FALSE)</f>
        <v>#N/A</v>
      </c>
      <c r="E84" s="34"/>
      <c r="F84" s="58" t="e">
        <f>VLOOKUP($C84,DiveList!$C$3:$H$71,IF($E84="S",5,IF($E84="P", 4, IF($E84="T", 3,IF($E84="F",6,5)))), FALSE)</f>
        <v>#N/A</v>
      </c>
      <c r="G84" s="35"/>
      <c r="H84" s="36"/>
      <c r="I84" s="36"/>
      <c r="J84" s="36"/>
      <c r="K84" s="36"/>
      <c r="L84" s="59" t="str">
        <f t="shared" si="16"/>
        <v/>
      </c>
      <c r="M84" s="59" t="str">
        <f>IF(ISNUMBER(L84),L84*F84,"")</f>
        <v/>
      </c>
      <c r="N84" s="60" t="str">
        <f>IF(AND(ISNUMBER(N83), ISNUMBER(M84)),N83+M84,"")</f>
        <v/>
      </c>
    </row>
    <row r="85" spans="2:14" ht="14.25" thickTop="1" thickBot="1" x14ac:dyDescent="0.25">
      <c r="B85" s="61"/>
      <c r="C85" s="62"/>
      <c r="D85" s="62"/>
      <c r="E85" s="62"/>
      <c r="F85" s="63"/>
      <c r="G85" s="46"/>
      <c r="H85" s="40"/>
      <c r="I85" s="40"/>
      <c r="J85" s="40"/>
      <c r="K85" s="40"/>
      <c r="L85" s="40"/>
      <c r="M85" s="64" t="s">
        <v>30</v>
      </c>
      <c r="N85" s="74" t="str">
        <f>IF(ISNUMBER(N84),N84,N83)</f>
        <v/>
      </c>
    </row>
    <row r="86" spans="2:14" ht="13.5" thickTop="1" x14ac:dyDescent="0.2">
      <c r="B86" s="1"/>
      <c r="C86" s="5"/>
      <c r="D86" s="5"/>
      <c r="E86" s="5"/>
      <c r="F86" s="6"/>
      <c r="G86" s="2"/>
    </row>
    <row r="87" spans="2:14" ht="13.5" thickBot="1" x14ac:dyDescent="0.25"/>
    <row r="88" spans="2:14" x14ac:dyDescent="0.2">
      <c r="B88" s="42" t="s">
        <v>13</v>
      </c>
      <c r="C88" s="88"/>
      <c r="D88" s="43" t="s">
        <v>16</v>
      </c>
      <c r="E88" s="9" t="s">
        <v>110</v>
      </c>
      <c r="F88" s="44"/>
      <c r="G88" s="44"/>
      <c r="H88" s="44"/>
      <c r="I88" s="44"/>
      <c r="J88" s="44"/>
      <c r="K88" s="44"/>
      <c r="L88" s="44"/>
      <c r="M88" s="65" t="s">
        <v>128</v>
      </c>
      <c r="N88" s="90"/>
    </row>
    <row r="89" spans="2:14" ht="13.5" thickBot="1" x14ac:dyDescent="0.25">
      <c r="B89" s="71" t="s">
        <v>14</v>
      </c>
      <c r="C89" s="89"/>
      <c r="D89" s="43" t="s">
        <v>17</v>
      </c>
      <c r="E89" s="9" t="s">
        <v>127</v>
      </c>
      <c r="F89" s="44"/>
      <c r="G89" s="44"/>
      <c r="H89" s="44"/>
      <c r="I89" s="44"/>
      <c r="J89" s="44"/>
      <c r="K89" s="44"/>
      <c r="L89" s="44"/>
      <c r="M89" s="72" t="s">
        <v>129</v>
      </c>
      <c r="N89" s="91"/>
    </row>
    <row r="90" spans="2:14" x14ac:dyDescent="0.2">
      <c r="B90" s="45"/>
      <c r="C90" s="46"/>
      <c r="D90" s="46"/>
      <c r="E90" s="46"/>
      <c r="F90" s="46"/>
      <c r="G90" s="46"/>
      <c r="H90" s="40"/>
      <c r="I90" s="40"/>
      <c r="J90" s="40"/>
      <c r="K90" s="40"/>
      <c r="L90" s="40"/>
      <c r="M90" s="40"/>
      <c r="N90" s="40"/>
    </row>
    <row r="91" spans="2:14" x14ac:dyDescent="0.2">
      <c r="B91" s="47"/>
      <c r="C91" s="48" t="s">
        <v>3</v>
      </c>
      <c r="D91" s="49" t="s">
        <v>4</v>
      </c>
      <c r="E91" s="49" t="s">
        <v>5</v>
      </c>
      <c r="F91" s="49" t="s">
        <v>6</v>
      </c>
      <c r="G91" s="49">
        <v>1</v>
      </c>
      <c r="H91" s="50">
        <v>2</v>
      </c>
      <c r="I91" s="50">
        <v>3</v>
      </c>
      <c r="J91" s="50">
        <v>4</v>
      </c>
      <c r="K91" s="50">
        <v>5</v>
      </c>
      <c r="L91" s="51" t="s">
        <v>7</v>
      </c>
      <c r="M91" s="51" t="s">
        <v>8</v>
      </c>
      <c r="N91" s="51" t="s">
        <v>126</v>
      </c>
    </row>
    <row r="92" spans="2:14" x14ac:dyDescent="0.2">
      <c r="B92" s="52" t="s">
        <v>9</v>
      </c>
      <c r="C92" s="30">
        <v>101</v>
      </c>
      <c r="D92" s="27" t="s">
        <v>22</v>
      </c>
      <c r="E92" s="28"/>
      <c r="F92" s="24">
        <v>1.9</v>
      </c>
      <c r="G92" s="31"/>
      <c r="H92" s="32"/>
      <c r="I92" s="32"/>
      <c r="J92" s="32"/>
      <c r="K92" s="32"/>
      <c r="L92" s="53" t="str">
        <f>IF(COUNT(G92:K92)=0,"", IF(COUNT(G92:K92)=2,SUM(G92:K92)*1.5, IF(COUNT(G92:K92)=3,SUM(G92:K92), IF(COUNT(G92:K92)=5,SUM(G92:K92)-MIN(G92:K92)-MAX(G92:K92), ))))</f>
        <v/>
      </c>
      <c r="M92" s="51" t="str">
        <f t="shared" ref="M92:M93" si="18">IF(ISNUMBER(L92),L92*F92,"")</f>
        <v/>
      </c>
      <c r="N92" s="54" t="str">
        <f>M92</f>
        <v/>
      </c>
    </row>
    <row r="93" spans="2:14" x14ac:dyDescent="0.2">
      <c r="B93" s="55" t="s">
        <v>10</v>
      </c>
      <c r="C93" s="25"/>
      <c r="D93" s="23" t="e">
        <f>VLOOKUP($C93,DiveList!$C$3:$D$71,2,FALSE)</f>
        <v>#N/A</v>
      </c>
      <c r="E93" s="26"/>
      <c r="F93" s="24" t="e">
        <f>VLOOKUP($C93,DiveList!$C$3:$H$71,IF($E93="S",5,IF($E93="P", 4, IF($E93="T", 3,IF($E93="F",6,5)))), FALSE)</f>
        <v>#N/A</v>
      </c>
      <c r="G93" s="31"/>
      <c r="H93" s="32"/>
      <c r="I93" s="32"/>
      <c r="J93" s="33"/>
      <c r="K93" s="33"/>
      <c r="L93" s="53" t="str">
        <f t="shared" ref="L93:L98" si="19">IF(COUNT(G93:K93)=0,"", IF(COUNT(G93:K93)=2,SUM(G93:K93)*1.5, IF(COUNT(G93:K93)=3,SUM(G93:K93), IF(COUNT(G93:K93)=5,SUM(G93:K93)-MIN(G93:K93)-MAX(G93:K93), ))))</f>
        <v/>
      </c>
      <c r="M93" s="51" t="str">
        <f t="shared" si="18"/>
        <v/>
      </c>
      <c r="N93" s="54" t="str">
        <f>IF(AND(ISNUMBER(N92), ISNUMBER(M93)),N92+M93,"")</f>
        <v/>
      </c>
    </row>
    <row r="94" spans="2:14" x14ac:dyDescent="0.2">
      <c r="B94" s="55" t="s">
        <v>11</v>
      </c>
      <c r="C94" s="25"/>
      <c r="D94" s="23" t="e">
        <f>VLOOKUP($C94,DiveList!$C$3:$D$71,2,FALSE)</f>
        <v>#N/A</v>
      </c>
      <c r="E94" s="26"/>
      <c r="F94" s="24" t="e">
        <f>VLOOKUP($C94,DiveList!$C$3:$H$71,IF($E94="S",5,IF($E94="P", 4, IF($E94="T", 3,IF($E94="F",6,5)))), FALSE)</f>
        <v>#N/A</v>
      </c>
      <c r="G94" s="31"/>
      <c r="H94" s="32"/>
      <c r="I94" s="32"/>
      <c r="J94" s="33"/>
      <c r="K94" s="33"/>
      <c r="L94" s="53" t="str">
        <f t="shared" si="19"/>
        <v/>
      </c>
      <c r="M94" s="51" t="str">
        <f>IF(ISNUMBER(L94),L94*F94,"")</f>
        <v/>
      </c>
      <c r="N94" s="54" t="str">
        <f>IF(AND(ISNUMBER(N93), ISNUMBER(M94)),N93+M94,"")</f>
        <v/>
      </c>
    </row>
    <row r="95" spans="2:14" x14ac:dyDescent="0.2">
      <c r="B95" s="80" t="s">
        <v>19</v>
      </c>
      <c r="C95" s="25"/>
      <c r="D95" s="23" t="e">
        <f>VLOOKUP($C95,DiveList!$C$3:$D$71,2,FALSE)</f>
        <v>#N/A</v>
      </c>
      <c r="E95" s="26"/>
      <c r="F95" s="24" t="e">
        <f>VLOOKUP($C95,DiveList!$C$3:$H$71,IF($E95="S",5,IF($E95="P", 4, IF($E95="T", 3,IF($E95="F",6,5)))), FALSE)</f>
        <v>#N/A</v>
      </c>
      <c r="G95" s="31"/>
      <c r="H95" s="32"/>
      <c r="I95" s="32"/>
      <c r="J95" s="33"/>
      <c r="K95" s="33"/>
      <c r="L95" s="53" t="str">
        <f t="shared" si="19"/>
        <v/>
      </c>
      <c r="M95" s="51" t="str">
        <f>IF(ISNUMBER(L95),L95*F95,"")</f>
        <v/>
      </c>
      <c r="N95" s="54" t="str">
        <f>IF(AND(ISNUMBER(N94), ISNUMBER(M95)),N94+M95,"")</f>
        <v/>
      </c>
    </row>
    <row r="96" spans="2:14" x14ac:dyDescent="0.2">
      <c r="B96" s="80" t="s">
        <v>20</v>
      </c>
      <c r="C96" s="25"/>
      <c r="D96" s="23" t="e">
        <f>VLOOKUP($C96,DiveList!$C$3:$D$71,2,FALSE)</f>
        <v>#N/A</v>
      </c>
      <c r="E96" s="26"/>
      <c r="F96" s="24" t="e">
        <f>VLOOKUP($C96,DiveList!$C$3:$H$71,IF($E96="S",5,IF($E96="P", 4, IF($E96="T", 3,IF($E96="F",6,5)))), FALSE)</f>
        <v>#N/A</v>
      </c>
      <c r="G96" s="31"/>
      <c r="H96" s="32"/>
      <c r="I96" s="32"/>
      <c r="J96" s="33"/>
      <c r="K96" s="33"/>
      <c r="L96" s="53" t="str">
        <f t="shared" si="19"/>
        <v/>
      </c>
      <c r="M96" s="51" t="str">
        <f>IF(ISNUMBER(L96),L96*F96,"")</f>
        <v/>
      </c>
      <c r="N96" s="54" t="str">
        <f t="shared" ref="N96:N97" si="20">IF(AND(ISNUMBER(N95), ISNUMBER(M96)),N95+M96,"")</f>
        <v/>
      </c>
    </row>
    <row r="97" spans="2:14" ht="13.5" thickBot="1" x14ac:dyDescent="0.25">
      <c r="B97" s="80" t="s">
        <v>159</v>
      </c>
      <c r="C97" s="25"/>
      <c r="D97" s="23" t="e">
        <f>VLOOKUP($C97,DiveList!$C$3:$D$71,2,FALSE)</f>
        <v>#N/A</v>
      </c>
      <c r="E97" s="26"/>
      <c r="F97" s="24" t="e">
        <f>VLOOKUP($C97,DiveList!$C$3:$H$71,IF($E97="S",5,IF($E97="P", 4, IF($E97="T", 3,IF($E97="F",6,5)))), FALSE)</f>
        <v>#N/A</v>
      </c>
      <c r="G97" s="31"/>
      <c r="H97" s="32"/>
      <c r="I97" s="32"/>
      <c r="J97" s="33"/>
      <c r="K97" s="33"/>
      <c r="L97" s="53" t="str">
        <f t="shared" si="19"/>
        <v/>
      </c>
      <c r="M97" s="51" t="str">
        <f>IF(ISNUMBER(L97),L97*F97,"")</f>
        <v/>
      </c>
      <c r="N97" s="54" t="str">
        <f t="shared" si="20"/>
        <v/>
      </c>
    </row>
    <row r="98" spans="2:14" ht="14.25" thickTop="1" thickBot="1" x14ac:dyDescent="0.25">
      <c r="B98" s="56" t="s">
        <v>12</v>
      </c>
      <c r="C98" s="29"/>
      <c r="D98" s="57" t="e">
        <f>VLOOKUP($C98,DiveList!$C$3:$D$71,2,FALSE)</f>
        <v>#N/A</v>
      </c>
      <c r="E98" s="34"/>
      <c r="F98" s="58" t="e">
        <f>VLOOKUP($C98,DiveList!$C$3:$H$71,IF($E98="S",5,IF($E98="P", 4, IF($E98="T", 3,IF($E98="F",6,5)))), FALSE)</f>
        <v>#N/A</v>
      </c>
      <c r="G98" s="35"/>
      <c r="H98" s="36"/>
      <c r="I98" s="36"/>
      <c r="J98" s="36"/>
      <c r="K98" s="36"/>
      <c r="L98" s="59" t="str">
        <f t="shared" si="19"/>
        <v/>
      </c>
      <c r="M98" s="59" t="str">
        <f>IF(ISNUMBER(L98),L98*F98,"")</f>
        <v/>
      </c>
      <c r="N98" s="60" t="str">
        <f>IF(AND(ISNUMBER(N97), ISNUMBER(M98)),N97+M98,"")</f>
        <v/>
      </c>
    </row>
    <row r="99" spans="2:14" ht="14.25" thickTop="1" thickBot="1" x14ac:dyDescent="0.25">
      <c r="B99" s="61"/>
      <c r="C99" s="62"/>
      <c r="D99" s="62"/>
      <c r="E99" s="62"/>
      <c r="F99" s="63"/>
      <c r="G99" s="46"/>
      <c r="H99" s="40"/>
      <c r="I99" s="40"/>
      <c r="J99" s="40"/>
      <c r="K99" s="40"/>
      <c r="L99" s="40"/>
      <c r="M99" s="64" t="s">
        <v>30</v>
      </c>
      <c r="N99" s="74" t="str">
        <f>IF(ISNUMBER(N98),N98,N97)</f>
        <v/>
      </c>
    </row>
    <row r="100" spans="2:14" ht="13.5" thickTop="1" x14ac:dyDescent="0.2">
      <c r="B100" s="1"/>
      <c r="C100" s="5"/>
      <c r="D100" s="5"/>
      <c r="E100" s="5"/>
      <c r="F100" s="6"/>
      <c r="G100" s="2"/>
    </row>
    <row r="101" spans="2:14" ht="13.5" thickBot="1" x14ac:dyDescent="0.25"/>
    <row r="102" spans="2:14" x14ac:dyDescent="0.2">
      <c r="B102" s="42" t="s">
        <v>13</v>
      </c>
      <c r="C102" s="88"/>
      <c r="D102" s="43" t="s">
        <v>16</v>
      </c>
      <c r="E102" s="9" t="s">
        <v>110</v>
      </c>
      <c r="F102" s="44"/>
      <c r="G102" s="44"/>
      <c r="H102" s="44"/>
      <c r="I102" s="44"/>
      <c r="J102" s="44"/>
      <c r="K102" s="44"/>
      <c r="L102" s="44"/>
      <c r="M102" s="65" t="s">
        <v>128</v>
      </c>
      <c r="N102" s="90"/>
    </row>
    <row r="103" spans="2:14" ht="13.5" thickBot="1" x14ac:dyDescent="0.25">
      <c r="B103" s="71" t="s">
        <v>14</v>
      </c>
      <c r="C103" s="89"/>
      <c r="D103" s="43" t="s">
        <v>17</v>
      </c>
      <c r="E103" s="9" t="s">
        <v>127</v>
      </c>
      <c r="F103" s="44"/>
      <c r="G103" s="44"/>
      <c r="H103" s="44"/>
      <c r="I103" s="44"/>
      <c r="J103" s="44"/>
      <c r="K103" s="44"/>
      <c r="L103" s="44"/>
      <c r="M103" s="72" t="s">
        <v>129</v>
      </c>
      <c r="N103" s="91"/>
    </row>
    <row r="104" spans="2:14" x14ac:dyDescent="0.2">
      <c r="B104" s="45"/>
      <c r="C104" s="46"/>
      <c r="D104" s="46"/>
      <c r="E104" s="46"/>
      <c r="F104" s="46"/>
      <c r="G104" s="46"/>
      <c r="H104" s="40"/>
      <c r="I104" s="40"/>
      <c r="J104" s="40"/>
      <c r="K104" s="40"/>
      <c r="L104" s="40"/>
      <c r="M104" s="40"/>
      <c r="N104" s="40"/>
    </row>
    <row r="105" spans="2:14" x14ac:dyDescent="0.2">
      <c r="B105" s="47"/>
      <c r="C105" s="48" t="s">
        <v>3</v>
      </c>
      <c r="D105" s="49" t="s">
        <v>4</v>
      </c>
      <c r="E105" s="49" t="s">
        <v>5</v>
      </c>
      <c r="F105" s="49" t="s">
        <v>6</v>
      </c>
      <c r="G105" s="49">
        <v>1</v>
      </c>
      <c r="H105" s="50">
        <v>2</v>
      </c>
      <c r="I105" s="50">
        <v>3</v>
      </c>
      <c r="J105" s="50">
        <v>4</v>
      </c>
      <c r="K105" s="50">
        <v>5</v>
      </c>
      <c r="L105" s="51" t="s">
        <v>7</v>
      </c>
      <c r="M105" s="51" t="s">
        <v>8</v>
      </c>
      <c r="N105" s="51" t="s">
        <v>126</v>
      </c>
    </row>
    <row r="106" spans="2:14" x14ac:dyDescent="0.2">
      <c r="B106" s="52" t="s">
        <v>9</v>
      </c>
      <c r="C106" s="30">
        <v>101</v>
      </c>
      <c r="D106" s="27" t="s">
        <v>22</v>
      </c>
      <c r="E106" s="28"/>
      <c r="F106" s="24">
        <v>1.9</v>
      </c>
      <c r="G106" s="31"/>
      <c r="H106" s="32"/>
      <c r="I106" s="32"/>
      <c r="J106" s="32"/>
      <c r="K106" s="32"/>
      <c r="L106" s="53" t="str">
        <f>IF(COUNT(G106:K106)=0,"", IF(COUNT(G106:K106)=2,SUM(G106:K106)*1.5, IF(COUNT(G106:K106)=3,SUM(G106:K106), IF(COUNT(G106:K106)=5,SUM(G106:K106)-MIN(G106:K106)-MAX(G106:K106), ))))</f>
        <v/>
      </c>
      <c r="M106" s="51" t="str">
        <f t="shared" ref="M106:M107" si="21">IF(ISNUMBER(L106),L106*F106,"")</f>
        <v/>
      </c>
      <c r="N106" s="54" t="str">
        <f>M106</f>
        <v/>
      </c>
    </row>
    <row r="107" spans="2:14" x14ac:dyDescent="0.2">
      <c r="B107" s="55" t="s">
        <v>10</v>
      </c>
      <c r="C107" s="25"/>
      <c r="D107" s="23" t="e">
        <f>VLOOKUP($C107,DiveList!$C$3:$D$71,2,FALSE)</f>
        <v>#N/A</v>
      </c>
      <c r="E107" s="26"/>
      <c r="F107" s="24" t="e">
        <f>VLOOKUP($C107,DiveList!$C$3:$H$71,IF($E107="S",5,IF($E107="P", 4, IF($E107="T", 3,IF($E107="F",6,5)))), FALSE)</f>
        <v>#N/A</v>
      </c>
      <c r="G107" s="31"/>
      <c r="H107" s="32"/>
      <c r="I107" s="32"/>
      <c r="J107" s="33"/>
      <c r="K107" s="33"/>
      <c r="L107" s="53" t="str">
        <f t="shared" ref="L107:L112" si="22">IF(COUNT(G107:K107)=0,"", IF(COUNT(G107:K107)=2,SUM(G107:K107)*1.5, IF(COUNT(G107:K107)=3,SUM(G107:K107), IF(COUNT(G107:K107)=5,SUM(G107:K107)-MIN(G107:K107)-MAX(G107:K107), ))))</f>
        <v/>
      </c>
      <c r="M107" s="51" t="str">
        <f t="shared" si="21"/>
        <v/>
      </c>
      <c r="N107" s="54" t="str">
        <f>IF(AND(ISNUMBER(N106), ISNUMBER(M107)),N106+M107,"")</f>
        <v/>
      </c>
    </row>
    <row r="108" spans="2:14" x14ac:dyDescent="0.2">
      <c r="B108" s="55" t="s">
        <v>11</v>
      </c>
      <c r="C108" s="25"/>
      <c r="D108" s="23" t="e">
        <f>VLOOKUP($C108,DiveList!$C$3:$D$71,2,FALSE)</f>
        <v>#N/A</v>
      </c>
      <c r="E108" s="26"/>
      <c r="F108" s="24" t="e">
        <f>VLOOKUP($C108,DiveList!$C$3:$H$71,IF($E108="S",5,IF($E108="P", 4, IF($E108="T", 3,IF($E108="F",6,5)))), FALSE)</f>
        <v>#N/A</v>
      </c>
      <c r="G108" s="31"/>
      <c r="H108" s="32"/>
      <c r="I108" s="32"/>
      <c r="J108" s="33"/>
      <c r="K108" s="33"/>
      <c r="L108" s="53" t="str">
        <f t="shared" si="22"/>
        <v/>
      </c>
      <c r="M108" s="51" t="str">
        <f>IF(ISNUMBER(L108),L108*F108,"")</f>
        <v/>
      </c>
      <c r="N108" s="54" t="str">
        <f>IF(AND(ISNUMBER(N107), ISNUMBER(M108)),N107+M108,"")</f>
        <v/>
      </c>
    </row>
    <row r="109" spans="2:14" x14ac:dyDescent="0.2">
      <c r="B109" s="80" t="s">
        <v>19</v>
      </c>
      <c r="C109" s="25"/>
      <c r="D109" s="23" t="e">
        <f>VLOOKUP($C109,DiveList!$C$3:$D$71,2,FALSE)</f>
        <v>#N/A</v>
      </c>
      <c r="E109" s="26"/>
      <c r="F109" s="24" t="e">
        <f>VLOOKUP($C109,DiveList!$C$3:$H$71,IF($E109="S",5,IF($E109="P", 4, IF($E109="T", 3,IF($E109="F",6,5)))), FALSE)</f>
        <v>#N/A</v>
      </c>
      <c r="G109" s="31"/>
      <c r="H109" s="32"/>
      <c r="I109" s="32"/>
      <c r="J109" s="33"/>
      <c r="K109" s="33"/>
      <c r="L109" s="53" t="str">
        <f t="shared" si="22"/>
        <v/>
      </c>
      <c r="M109" s="51" t="str">
        <f>IF(ISNUMBER(L109),L109*F109,"")</f>
        <v/>
      </c>
      <c r="N109" s="54" t="str">
        <f>IF(AND(ISNUMBER(N108), ISNUMBER(M109)),N108+M109,"")</f>
        <v/>
      </c>
    </row>
    <row r="110" spans="2:14" x14ac:dyDescent="0.2">
      <c r="B110" s="80" t="s">
        <v>20</v>
      </c>
      <c r="C110" s="25"/>
      <c r="D110" s="23" t="e">
        <f>VLOOKUP($C110,DiveList!$C$3:$D$71,2,FALSE)</f>
        <v>#N/A</v>
      </c>
      <c r="E110" s="26"/>
      <c r="F110" s="24" t="e">
        <f>VLOOKUP($C110,DiveList!$C$3:$H$71,IF($E110="S",5,IF($E110="P", 4, IF($E110="T", 3,IF($E110="F",6,5)))), FALSE)</f>
        <v>#N/A</v>
      </c>
      <c r="G110" s="31"/>
      <c r="H110" s="32"/>
      <c r="I110" s="32"/>
      <c r="J110" s="33"/>
      <c r="K110" s="33"/>
      <c r="L110" s="53" t="str">
        <f t="shared" si="22"/>
        <v/>
      </c>
      <c r="M110" s="51" t="str">
        <f>IF(ISNUMBER(L110),L110*F110,"")</f>
        <v/>
      </c>
      <c r="N110" s="54" t="str">
        <f t="shared" ref="N110:N111" si="23">IF(AND(ISNUMBER(N109), ISNUMBER(M110)),N109+M110,"")</f>
        <v/>
      </c>
    </row>
    <row r="111" spans="2:14" ht="13.5" thickBot="1" x14ac:dyDescent="0.25">
      <c r="B111" s="80" t="s">
        <v>159</v>
      </c>
      <c r="C111" s="25"/>
      <c r="D111" s="23" t="e">
        <f>VLOOKUP($C111,DiveList!$C$3:$D$71,2,FALSE)</f>
        <v>#N/A</v>
      </c>
      <c r="E111" s="26"/>
      <c r="F111" s="24" t="e">
        <f>VLOOKUP($C111,DiveList!$C$3:$H$71,IF($E111="S",5,IF($E111="P", 4, IF($E111="T", 3,IF($E111="F",6,5)))), FALSE)</f>
        <v>#N/A</v>
      </c>
      <c r="G111" s="31"/>
      <c r="H111" s="32"/>
      <c r="I111" s="32"/>
      <c r="J111" s="33"/>
      <c r="K111" s="33"/>
      <c r="L111" s="53" t="str">
        <f t="shared" si="22"/>
        <v/>
      </c>
      <c r="M111" s="51" t="str">
        <f>IF(ISNUMBER(L111),L111*F111,"")</f>
        <v/>
      </c>
      <c r="N111" s="54" t="str">
        <f t="shared" si="23"/>
        <v/>
      </c>
    </row>
    <row r="112" spans="2:14" ht="14.25" thickTop="1" thickBot="1" x14ac:dyDescent="0.25">
      <c r="B112" s="56" t="s">
        <v>12</v>
      </c>
      <c r="C112" s="29"/>
      <c r="D112" s="57" t="e">
        <f>VLOOKUP($C112,DiveList!$C$3:$D$71,2,FALSE)</f>
        <v>#N/A</v>
      </c>
      <c r="E112" s="34"/>
      <c r="F112" s="58" t="e">
        <f>VLOOKUP($C112,DiveList!$C$3:$H$71,IF($E112="S",5,IF($E112="P", 4, IF($E112="T", 3,IF($E112="F",6,5)))), FALSE)</f>
        <v>#N/A</v>
      </c>
      <c r="G112" s="35"/>
      <c r="H112" s="36"/>
      <c r="I112" s="36"/>
      <c r="J112" s="36"/>
      <c r="K112" s="36"/>
      <c r="L112" s="59" t="str">
        <f t="shared" si="22"/>
        <v/>
      </c>
      <c r="M112" s="59" t="str">
        <f>IF(ISNUMBER(L112),L112*F112,"")</f>
        <v/>
      </c>
      <c r="N112" s="60" t="str">
        <f>IF(AND(ISNUMBER(N111), ISNUMBER(M112)),N111+M112,"")</f>
        <v/>
      </c>
    </row>
    <row r="113" spans="2:14" ht="14.25" thickTop="1" thickBot="1" x14ac:dyDescent="0.25">
      <c r="B113" s="61"/>
      <c r="C113" s="62"/>
      <c r="D113" s="62"/>
      <c r="E113" s="62"/>
      <c r="F113" s="63"/>
      <c r="G113" s="46"/>
      <c r="H113" s="40"/>
      <c r="I113" s="40"/>
      <c r="J113" s="40"/>
      <c r="K113" s="40"/>
      <c r="L113" s="40"/>
      <c r="M113" s="64" t="s">
        <v>30</v>
      </c>
      <c r="N113" s="74" t="str">
        <f>IF(ISNUMBER(N112),N112,N111)</f>
        <v/>
      </c>
    </row>
    <row r="114" spans="2:14" ht="13.5" thickTop="1" x14ac:dyDescent="0.2">
      <c r="B114" s="1"/>
      <c r="C114" s="5"/>
      <c r="D114" s="5"/>
      <c r="E114" s="5"/>
      <c r="F114" s="6"/>
      <c r="G114" s="2"/>
    </row>
    <row r="115" spans="2:14" ht="13.5" thickBot="1" x14ac:dyDescent="0.25"/>
    <row r="116" spans="2:14" x14ac:dyDescent="0.2">
      <c r="B116" s="42" t="s">
        <v>13</v>
      </c>
      <c r="C116" s="88"/>
      <c r="D116" s="43" t="s">
        <v>16</v>
      </c>
      <c r="E116" s="9" t="s">
        <v>110</v>
      </c>
      <c r="F116" s="44"/>
      <c r="G116" s="44"/>
      <c r="H116" s="44"/>
      <c r="I116" s="44"/>
      <c r="J116" s="44"/>
      <c r="K116" s="44"/>
      <c r="L116" s="44"/>
      <c r="M116" s="65" t="s">
        <v>128</v>
      </c>
      <c r="N116" s="90"/>
    </row>
    <row r="117" spans="2:14" ht="13.5" thickBot="1" x14ac:dyDescent="0.25">
      <c r="B117" s="71" t="s">
        <v>14</v>
      </c>
      <c r="C117" s="89"/>
      <c r="D117" s="43" t="s">
        <v>17</v>
      </c>
      <c r="E117" s="9" t="s">
        <v>127</v>
      </c>
      <c r="F117" s="44"/>
      <c r="G117" s="44"/>
      <c r="H117" s="44"/>
      <c r="I117" s="44"/>
      <c r="J117" s="44"/>
      <c r="K117" s="44"/>
      <c r="L117" s="44"/>
      <c r="M117" s="72" t="s">
        <v>129</v>
      </c>
      <c r="N117" s="91"/>
    </row>
    <row r="118" spans="2:14" x14ac:dyDescent="0.2">
      <c r="B118" s="45"/>
      <c r="C118" s="46"/>
      <c r="D118" s="46"/>
      <c r="E118" s="46"/>
      <c r="F118" s="46"/>
      <c r="G118" s="46"/>
      <c r="H118" s="40"/>
      <c r="I118" s="40"/>
      <c r="J118" s="40"/>
      <c r="K118" s="40"/>
      <c r="L118" s="40"/>
      <c r="M118" s="40"/>
      <c r="N118" s="40"/>
    </row>
    <row r="119" spans="2:14" x14ac:dyDescent="0.2">
      <c r="B119" s="47"/>
      <c r="C119" s="48" t="s">
        <v>3</v>
      </c>
      <c r="D119" s="49" t="s">
        <v>4</v>
      </c>
      <c r="E119" s="49" t="s">
        <v>5</v>
      </c>
      <c r="F119" s="49" t="s">
        <v>6</v>
      </c>
      <c r="G119" s="49">
        <v>1</v>
      </c>
      <c r="H119" s="50">
        <v>2</v>
      </c>
      <c r="I119" s="50">
        <v>3</v>
      </c>
      <c r="J119" s="50">
        <v>4</v>
      </c>
      <c r="K119" s="50">
        <v>5</v>
      </c>
      <c r="L119" s="51" t="s">
        <v>7</v>
      </c>
      <c r="M119" s="51" t="s">
        <v>8</v>
      </c>
      <c r="N119" s="51" t="s">
        <v>126</v>
      </c>
    </row>
    <row r="120" spans="2:14" x14ac:dyDescent="0.2">
      <c r="B120" s="52" t="s">
        <v>9</v>
      </c>
      <c r="C120" s="30">
        <v>101</v>
      </c>
      <c r="D120" s="27" t="s">
        <v>22</v>
      </c>
      <c r="E120" s="28"/>
      <c r="F120" s="24">
        <v>1.9</v>
      </c>
      <c r="G120" s="31"/>
      <c r="H120" s="32"/>
      <c r="I120" s="32"/>
      <c r="J120" s="32"/>
      <c r="K120" s="32"/>
      <c r="L120" s="53" t="str">
        <f>IF(COUNT(G120:K120)=0,"", IF(COUNT(G120:K120)=2,SUM(G120:K120)*1.5, IF(COUNT(G120:K120)=3,SUM(G120:K120), IF(COUNT(G120:K120)=5,SUM(G120:K120)-MIN(G120:K120)-MAX(G120:K120), ))))</f>
        <v/>
      </c>
      <c r="M120" s="51" t="str">
        <f t="shared" ref="M120:M121" si="24">IF(ISNUMBER(L120),L120*F120,"")</f>
        <v/>
      </c>
      <c r="N120" s="54" t="str">
        <f>M120</f>
        <v/>
      </c>
    </row>
    <row r="121" spans="2:14" x14ac:dyDescent="0.2">
      <c r="B121" s="55" t="s">
        <v>10</v>
      </c>
      <c r="C121" s="25"/>
      <c r="D121" s="23" t="e">
        <f>VLOOKUP($C121,DiveList!$C$3:$D$71,2,FALSE)</f>
        <v>#N/A</v>
      </c>
      <c r="E121" s="26"/>
      <c r="F121" s="24" t="e">
        <f>VLOOKUP($C121,DiveList!$C$3:$H$71,IF($E121="S",5,IF($E121="P", 4, IF($E121="T", 3,IF($E121="F",6,5)))), FALSE)</f>
        <v>#N/A</v>
      </c>
      <c r="G121" s="31"/>
      <c r="H121" s="32"/>
      <c r="I121" s="32"/>
      <c r="J121" s="33"/>
      <c r="K121" s="33"/>
      <c r="L121" s="53" t="str">
        <f t="shared" ref="L121:L126" si="25">IF(COUNT(G121:K121)=0,"", IF(COUNT(G121:K121)=2,SUM(G121:K121)*1.5, IF(COUNT(G121:K121)=3,SUM(G121:K121), IF(COUNT(G121:K121)=5,SUM(G121:K121)-MIN(G121:K121)-MAX(G121:K121), ))))</f>
        <v/>
      </c>
      <c r="M121" s="51" t="str">
        <f t="shared" si="24"/>
        <v/>
      </c>
      <c r="N121" s="54" t="str">
        <f>IF(AND(ISNUMBER(N120), ISNUMBER(M121)),N120+M121,"")</f>
        <v/>
      </c>
    </row>
    <row r="122" spans="2:14" x14ac:dyDescent="0.2">
      <c r="B122" s="55" t="s">
        <v>11</v>
      </c>
      <c r="C122" s="25"/>
      <c r="D122" s="23" t="e">
        <f>VLOOKUP($C122,DiveList!$C$3:$D$71,2,FALSE)</f>
        <v>#N/A</v>
      </c>
      <c r="E122" s="26"/>
      <c r="F122" s="24" t="e">
        <f>VLOOKUP($C122,DiveList!$C$3:$H$71,IF($E122="S",5,IF($E122="P", 4, IF($E122="T", 3,IF($E122="F",6,5)))), FALSE)</f>
        <v>#N/A</v>
      </c>
      <c r="G122" s="31"/>
      <c r="H122" s="32"/>
      <c r="I122" s="32"/>
      <c r="J122" s="33"/>
      <c r="K122" s="33"/>
      <c r="L122" s="53" t="str">
        <f t="shared" si="25"/>
        <v/>
      </c>
      <c r="M122" s="51" t="str">
        <f>IF(ISNUMBER(L122),L122*F122,"")</f>
        <v/>
      </c>
      <c r="N122" s="54" t="str">
        <f>IF(AND(ISNUMBER(N121), ISNUMBER(M122)),N121+M122,"")</f>
        <v/>
      </c>
    </row>
    <row r="123" spans="2:14" x14ac:dyDescent="0.2">
      <c r="B123" s="80" t="s">
        <v>19</v>
      </c>
      <c r="C123" s="25"/>
      <c r="D123" s="23" t="e">
        <f>VLOOKUP($C123,DiveList!$C$3:$D$71,2,FALSE)</f>
        <v>#N/A</v>
      </c>
      <c r="E123" s="26"/>
      <c r="F123" s="24" t="e">
        <f>VLOOKUP($C123,DiveList!$C$3:$H$71,IF($E123="S",5,IF($E123="P", 4, IF($E123="T", 3,IF($E123="F",6,5)))), FALSE)</f>
        <v>#N/A</v>
      </c>
      <c r="G123" s="31"/>
      <c r="H123" s="32"/>
      <c r="I123" s="32"/>
      <c r="J123" s="33"/>
      <c r="K123" s="33"/>
      <c r="L123" s="53" t="str">
        <f t="shared" si="25"/>
        <v/>
      </c>
      <c r="M123" s="51" t="str">
        <f>IF(ISNUMBER(L123),L123*F123,"")</f>
        <v/>
      </c>
      <c r="N123" s="54" t="str">
        <f>IF(AND(ISNUMBER(N122), ISNUMBER(M123)),N122+M123,"")</f>
        <v/>
      </c>
    </row>
    <row r="124" spans="2:14" x14ac:dyDescent="0.2">
      <c r="B124" s="80" t="s">
        <v>20</v>
      </c>
      <c r="C124" s="25"/>
      <c r="D124" s="23" t="e">
        <f>VLOOKUP($C124,DiveList!$C$3:$D$71,2,FALSE)</f>
        <v>#N/A</v>
      </c>
      <c r="E124" s="26"/>
      <c r="F124" s="24" t="e">
        <f>VLOOKUP($C124,DiveList!$C$3:$H$71,IF($E124="S",5,IF($E124="P", 4, IF($E124="T", 3,IF($E124="F",6,5)))), FALSE)</f>
        <v>#N/A</v>
      </c>
      <c r="G124" s="31"/>
      <c r="H124" s="32"/>
      <c r="I124" s="32"/>
      <c r="J124" s="33"/>
      <c r="K124" s="33"/>
      <c r="L124" s="53" t="str">
        <f t="shared" si="25"/>
        <v/>
      </c>
      <c r="M124" s="51" t="str">
        <f>IF(ISNUMBER(L124),L124*F124,"")</f>
        <v/>
      </c>
      <c r="N124" s="54" t="str">
        <f t="shared" ref="N124:N125" si="26">IF(AND(ISNUMBER(N123), ISNUMBER(M124)),N123+M124,"")</f>
        <v/>
      </c>
    </row>
    <row r="125" spans="2:14" ht="13.5" thickBot="1" x14ac:dyDescent="0.25">
      <c r="B125" s="80" t="s">
        <v>159</v>
      </c>
      <c r="C125" s="25"/>
      <c r="D125" s="23" t="e">
        <f>VLOOKUP($C125,DiveList!$C$3:$D$71,2,FALSE)</f>
        <v>#N/A</v>
      </c>
      <c r="E125" s="26"/>
      <c r="F125" s="24" t="e">
        <f>VLOOKUP($C125,DiveList!$C$3:$H$71,IF($E125="S",5,IF($E125="P", 4, IF($E125="T", 3,IF($E125="F",6,5)))), FALSE)</f>
        <v>#N/A</v>
      </c>
      <c r="G125" s="31"/>
      <c r="H125" s="32"/>
      <c r="I125" s="32"/>
      <c r="J125" s="33"/>
      <c r="K125" s="33"/>
      <c r="L125" s="53" t="str">
        <f t="shared" si="25"/>
        <v/>
      </c>
      <c r="M125" s="51" t="str">
        <f>IF(ISNUMBER(L125),L125*F125,"")</f>
        <v/>
      </c>
      <c r="N125" s="54" t="str">
        <f t="shared" si="26"/>
        <v/>
      </c>
    </row>
    <row r="126" spans="2:14" ht="14.25" thickTop="1" thickBot="1" x14ac:dyDescent="0.25">
      <c r="B126" s="56" t="s">
        <v>12</v>
      </c>
      <c r="C126" s="29"/>
      <c r="D126" s="57" t="e">
        <f>VLOOKUP($C126,DiveList!$C$3:$D$71,2,FALSE)</f>
        <v>#N/A</v>
      </c>
      <c r="E126" s="34"/>
      <c r="F126" s="58" t="e">
        <f>VLOOKUP($C126,DiveList!$C$3:$H$71,IF($E126="S",5,IF($E126="P", 4, IF($E126="T", 3,IF($E126="F",6,5)))), FALSE)</f>
        <v>#N/A</v>
      </c>
      <c r="G126" s="35"/>
      <c r="H126" s="36"/>
      <c r="I126" s="36"/>
      <c r="J126" s="36"/>
      <c r="K126" s="36"/>
      <c r="L126" s="59" t="str">
        <f t="shared" si="25"/>
        <v/>
      </c>
      <c r="M126" s="59" t="str">
        <f>IF(ISNUMBER(L126),L126*F126,"")</f>
        <v/>
      </c>
      <c r="N126" s="60" t="str">
        <f>IF(AND(ISNUMBER(N125), ISNUMBER(M126)),N125+M126,"")</f>
        <v/>
      </c>
    </row>
    <row r="127" spans="2:14" ht="14.25" thickTop="1" thickBot="1" x14ac:dyDescent="0.25">
      <c r="B127" s="61"/>
      <c r="C127" s="62"/>
      <c r="D127" s="62"/>
      <c r="E127" s="62"/>
      <c r="F127" s="63"/>
      <c r="G127" s="46"/>
      <c r="H127" s="40"/>
      <c r="I127" s="40"/>
      <c r="J127" s="40"/>
      <c r="K127" s="40"/>
      <c r="L127" s="40"/>
      <c r="M127" s="64" t="s">
        <v>30</v>
      </c>
      <c r="N127" s="74" t="str">
        <f>IF(ISNUMBER(N126),N126,N125)</f>
        <v/>
      </c>
    </row>
    <row r="128" spans="2:14" ht="13.5" thickTop="1" x14ac:dyDescent="0.2">
      <c r="B128" s="1"/>
      <c r="C128" s="5"/>
      <c r="D128" s="5"/>
      <c r="E128" s="5"/>
      <c r="F128" s="6"/>
      <c r="G128" s="2"/>
    </row>
    <row r="129" spans="2:14" ht="13.5" thickBot="1" x14ac:dyDescent="0.25"/>
    <row r="130" spans="2:14" x14ac:dyDescent="0.2">
      <c r="B130" s="42" t="s">
        <v>13</v>
      </c>
      <c r="C130" s="88"/>
      <c r="D130" s="43" t="s">
        <v>16</v>
      </c>
      <c r="E130" s="9" t="s">
        <v>110</v>
      </c>
      <c r="F130" s="44"/>
      <c r="G130" s="44"/>
      <c r="H130" s="44"/>
      <c r="I130" s="44"/>
      <c r="J130" s="44"/>
      <c r="K130" s="44"/>
      <c r="L130" s="44"/>
      <c r="M130" s="65" t="s">
        <v>128</v>
      </c>
      <c r="N130" s="90"/>
    </row>
    <row r="131" spans="2:14" ht="13.5" thickBot="1" x14ac:dyDescent="0.25">
      <c r="B131" s="71" t="s">
        <v>14</v>
      </c>
      <c r="C131" s="89"/>
      <c r="D131" s="43" t="s">
        <v>17</v>
      </c>
      <c r="E131" s="9" t="s">
        <v>127</v>
      </c>
      <c r="F131" s="44"/>
      <c r="G131" s="44"/>
      <c r="H131" s="44"/>
      <c r="I131" s="44"/>
      <c r="J131" s="44"/>
      <c r="K131" s="44"/>
      <c r="L131" s="44"/>
      <c r="M131" s="72" t="s">
        <v>129</v>
      </c>
      <c r="N131" s="91"/>
    </row>
    <row r="132" spans="2:14" x14ac:dyDescent="0.2">
      <c r="B132" s="45"/>
      <c r="C132" s="46"/>
      <c r="D132" s="46"/>
      <c r="E132" s="46"/>
      <c r="F132" s="46"/>
      <c r="G132" s="46"/>
      <c r="H132" s="40"/>
      <c r="I132" s="40"/>
      <c r="J132" s="40"/>
      <c r="K132" s="40"/>
      <c r="L132" s="40"/>
      <c r="M132" s="40"/>
      <c r="N132" s="40"/>
    </row>
    <row r="133" spans="2:14" x14ac:dyDescent="0.2">
      <c r="B133" s="47"/>
      <c r="C133" s="48" t="s">
        <v>3</v>
      </c>
      <c r="D133" s="49" t="s">
        <v>4</v>
      </c>
      <c r="E133" s="49" t="s">
        <v>5</v>
      </c>
      <c r="F133" s="49" t="s">
        <v>6</v>
      </c>
      <c r="G133" s="49">
        <v>1</v>
      </c>
      <c r="H133" s="50">
        <v>2</v>
      </c>
      <c r="I133" s="50">
        <v>3</v>
      </c>
      <c r="J133" s="50">
        <v>4</v>
      </c>
      <c r="K133" s="50">
        <v>5</v>
      </c>
      <c r="L133" s="51" t="s">
        <v>7</v>
      </c>
      <c r="M133" s="51" t="s">
        <v>8</v>
      </c>
      <c r="N133" s="51" t="s">
        <v>126</v>
      </c>
    </row>
    <row r="134" spans="2:14" x14ac:dyDescent="0.2">
      <c r="B134" s="52" t="s">
        <v>9</v>
      </c>
      <c r="C134" s="30">
        <v>101</v>
      </c>
      <c r="D134" s="27" t="s">
        <v>22</v>
      </c>
      <c r="E134" s="28"/>
      <c r="F134" s="24">
        <v>1.9</v>
      </c>
      <c r="G134" s="31"/>
      <c r="H134" s="32"/>
      <c r="I134" s="32"/>
      <c r="J134" s="32"/>
      <c r="K134" s="32"/>
      <c r="L134" s="53" t="str">
        <f>IF(COUNT(G134:K134)=0,"", IF(COUNT(G134:K134)=2,SUM(G134:K134)*1.5, IF(COUNT(G134:K134)=3,SUM(G134:K134), IF(COUNT(G134:K134)=5,SUM(G134:K134)-MIN(G134:K134)-MAX(G134:K134), ))))</f>
        <v/>
      </c>
      <c r="M134" s="51" t="str">
        <f t="shared" ref="M134:M135" si="27">IF(ISNUMBER(L134),L134*F134,"")</f>
        <v/>
      </c>
      <c r="N134" s="54" t="str">
        <f>M134</f>
        <v/>
      </c>
    </row>
    <row r="135" spans="2:14" x14ac:dyDescent="0.2">
      <c r="B135" s="55" t="s">
        <v>10</v>
      </c>
      <c r="C135" s="25"/>
      <c r="D135" s="23" t="e">
        <f>VLOOKUP($C135,DiveList!$C$3:$D$71,2,FALSE)</f>
        <v>#N/A</v>
      </c>
      <c r="E135" s="26"/>
      <c r="F135" s="24" t="e">
        <f>VLOOKUP($C135,DiveList!$C$3:$H$71,IF($E135="S",5,IF($E135="P", 4, IF($E135="T", 3,IF($E135="F",6,5)))), FALSE)</f>
        <v>#N/A</v>
      </c>
      <c r="G135" s="31"/>
      <c r="H135" s="32"/>
      <c r="I135" s="32"/>
      <c r="J135" s="33"/>
      <c r="K135" s="33"/>
      <c r="L135" s="53" t="str">
        <f t="shared" ref="L135:L140" si="28">IF(COUNT(G135:K135)=0,"", IF(COUNT(G135:K135)=2,SUM(G135:K135)*1.5, IF(COUNT(G135:K135)=3,SUM(G135:K135), IF(COUNT(G135:K135)=5,SUM(G135:K135)-MIN(G135:K135)-MAX(G135:K135), ))))</f>
        <v/>
      </c>
      <c r="M135" s="51" t="str">
        <f t="shared" si="27"/>
        <v/>
      </c>
      <c r="N135" s="54" t="str">
        <f>IF(AND(ISNUMBER(N134), ISNUMBER(M135)),N134+M135,"")</f>
        <v/>
      </c>
    </row>
    <row r="136" spans="2:14" x14ac:dyDescent="0.2">
      <c r="B136" s="55" t="s">
        <v>11</v>
      </c>
      <c r="C136" s="25"/>
      <c r="D136" s="23" t="e">
        <f>VLOOKUP($C136,DiveList!$C$3:$D$71,2,FALSE)</f>
        <v>#N/A</v>
      </c>
      <c r="E136" s="26"/>
      <c r="F136" s="24" t="e">
        <f>VLOOKUP($C136,DiveList!$C$3:$H$71,IF($E136="S",5,IF($E136="P", 4, IF($E136="T", 3,IF($E136="F",6,5)))), FALSE)</f>
        <v>#N/A</v>
      </c>
      <c r="G136" s="31"/>
      <c r="H136" s="32"/>
      <c r="I136" s="32"/>
      <c r="J136" s="33"/>
      <c r="K136" s="33"/>
      <c r="L136" s="53" t="str">
        <f t="shared" si="28"/>
        <v/>
      </c>
      <c r="M136" s="51" t="str">
        <f>IF(ISNUMBER(L136),L136*F136,"")</f>
        <v/>
      </c>
      <c r="N136" s="54" t="str">
        <f>IF(AND(ISNUMBER(N135), ISNUMBER(M136)),N135+M136,"")</f>
        <v/>
      </c>
    </row>
    <row r="137" spans="2:14" x14ac:dyDescent="0.2">
      <c r="B137" s="80" t="s">
        <v>19</v>
      </c>
      <c r="C137" s="25"/>
      <c r="D137" s="23" t="e">
        <f>VLOOKUP($C137,DiveList!$C$3:$D$71,2,FALSE)</f>
        <v>#N/A</v>
      </c>
      <c r="E137" s="26"/>
      <c r="F137" s="24" t="e">
        <f>VLOOKUP($C137,DiveList!$C$3:$H$71,IF($E137="S",5,IF($E137="P", 4, IF($E137="T", 3,IF($E137="F",6,5)))), FALSE)</f>
        <v>#N/A</v>
      </c>
      <c r="G137" s="31"/>
      <c r="H137" s="32"/>
      <c r="I137" s="32"/>
      <c r="J137" s="33"/>
      <c r="K137" s="33"/>
      <c r="L137" s="53" t="str">
        <f t="shared" si="28"/>
        <v/>
      </c>
      <c r="M137" s="51" t="str">
        <f>IF(ISNUMBER(L137),L137*F137,"")</f>
        <v/>
      </c>
      <c r="N137" s="54" t="str">
        <f>IF(AND(ISNUMBER(N136), ISNUMBER(M137)),N136+M137,"")</f>
        <v/>
      </c>
    </row>
    <row r="138" spans="2:14" x14ac:dyDescent="0.2">
      <c r="B138" s="80" t="s">
        <v>20</v>
      </c>
      <c r="C138" s="25"/>
      <c r="D138" s="23" t="e">
        <f>VLOOKUP($C138,DiveList!$C$3:$D$71,2,FALSE)</f>
        <v>#N/A</v>
      </c>
      <c r="E138" s="26"/>
      <c r="F138" s="24" t="e">
        <f>VLOOKUP($C138,DiveList!$C$3:$H$71,IF($E138="S",5,IF($E138="P", 4, IF($E138="T", 3,IF($E138="F",6,5)))), FALSE)</f>
        <v>#N/A</v>
      </c>
      <c r="G138" s="31"/>
      <c r="H138" s="32"/>
      <c r="I138" s="32"/>
      <c r="J138" s="33"/>
      <c r="K138" s="33"/>
      <c r="L138" s="53" t="str">
        <f t="shared" si="28"/>
        <v/>
      </c>
      <c r="M138" s="51" t="str">
        <f>IF(ISNUMBER(L138),L138*F138,"")</f>
        <v/>
      </c>
      <c r="N138" s="54" t="str">
        <f t="shared" ref="N138:N139" si="29">IF(AND(ISNUMBER(N137), ISNUMBER(M138)),N137+M138,"")</f>
        <v/>
      </c>
    </row>
    <row r="139" spans="2:14" ht="13.5" thickBot="1" x14ac:dyDescent="0.25">
      <c r="B139" s="80" t="s">
        <v>159</v>
      </c>
      <c r="C139" s="25"/>
      <c r="D139" s="23" t="e">
        <f>VLOOKUP($C139,DiveList!$C$3:$D$71,2,FALSE)</f>
        <v>#N/A</v>
      </c>
      <c r="E139" s="26"/>
      <c r="F139" s="24" t="e">
        <f>VLOOKUP($C139,DiveList!$C$3:$H$71,IF($E139="S",5,IF($E139="P", 4, IF($E139="T", 3,IF($E139="F",6,5)))), FALSE)</f>
        <v>#N/A</v>
      </c>
      <c r="G139" s="31"/>
      <c r="H139" s="32"/>
      <c r="I139" s="32"/>
      <c r="J139" s="33"/>
      <c r="K139" s="33"/>
      <c r="L139" s="53" t="str">
        <f t="shared" si="28"/>
        <v/>
      </c>
      <c r="M139" s="51" t="str">
        <f>IF(ISNUMBER(L139),L139*F139,"")</f>
        <v/>
      </c>
      <c r="N139" s="54" t="str">
        <f t="shared" si="29"/>
        <v/>
      </c>
    </row>
    <row r="140" spans="2:14" ht="14.25" thickTop="1" thickBot="1" x14ac:dyDescent="0.25">
      <c r="B140" s="56" t="s">
        <v>12</v>
      </c>
      <c r="C140" s="29"/>
      <c r="D140" s="57" t="e">
        <f>VLOOKUP($C140,DiveList!$C$3:$D$71,2,FALSE)</f>
        <v>#N/A</v>
      </c>
      <c r="E140" s="34"/>
      <c r="F140" s="58" t="e">
        <f>VLOOKUP($C140,DiveList!$C$3:$H$71,IF($E140="S",5,IF($E140="P", 4, IF($E140="T", 3,IF($E140="F",6,5)))), FALSE)</f>
        <v>#N/A</v>
      </c>
      <c r="G140" s="35"/>
      <c r="H140" s="36"/>
      <c r="I140" s="36"/>
      <c r="J140" s="36"/>
      <c r="K140" s="36"/>
      <c r="L140" s="59" t="str">
        <f t="shared" si="28"/>
        <v/>
      </c>
      <c r="M140" s="59" t="str">
        <f>IF(ISNUMBER(L140),L140*F140,"")</f>
        <v/>
      </c>
      <c r="N140" s="60" t="str">
        <f>IF(AND(ISNUMBER(N139), ISNUMBER(M140)),N139+M140,"")</f>
        <v/>
      </c>
    </row>
    <row r="141" spans="2:14" ht="14.25" thickTop="1" thickBot="1" x14ac:dyDescent="0.25">
      <c r="B141" s="61"/>
      <c r="C141" s="62"/>
      <c r="D141" s="62"/>
      <c r="E141" s="62"/>
      <c r="F141" s="63"/>
      <c r="G141" s="46"/>
      <c r="H141" s="40"/>
      <c r="I141" s="40"/>
      <c r="J141" s="40"/>
      <c r="K141" s="40"/>
      <c r="L141" s="40"/>
      <c r="M141" s="64" t="s">
        <v>30</v>
      </c>
      <c r="N141" s="74" t="str">
        <f>IF(ISNUMBER(N140),N140,N139)</f>
        <v/>
      </c>
    </row>
    <row r="142" spans="2:14" ht="13.5" thickTop="1" x14ac:dyDescent="0.2">
      <c r="B142" s="1"/>
      <c r="C142" s="5"/>
      <c r="D142" s="5"/>
      <c r="E142" s="5"/>
      <c r="F142" s="6"/>
      <c r="G142" s="2"/>
    </row>
    <row r="143" spans="2:14" ht="13.5" thickBot="1" x14ac:dyDescent="0.25"/>
    <row r="144" spans="2:14" x14ac:dyDescent="0.2">
      <c r="B144" s="42" t="s">
        <v>13</v>
      </c>
      <c r="C144" s="88"/>
      <c r="D144" s="43" t="s">
        <v>16</v>
      </c>
      <c r="E144" s="9" t="s">
        <v>110</v>
      </c>
      <c r="F144" s="44"/>
      <c r="G144" s="44"/>
      <c r="H144" s="44"/>
      <c r="I144" s="44"/>
      <c r="J144" s="44"/>
      <c r="K144" s="44"/>
      <c r="L144" s="44"/>
      <c r="M144" s="65" t="s">
        <v>128</v>
      </c>
      <c r="N144" s="90"/>
    </row>
    <row r="145" spans="2:14" ht="13.5" thickBot="1" x14ac:dyDescent="0.25">
      <c r="B145" s="71" t="s">
        <v>14</v>
      </c>
      <c r="C145" s="89"/>
      <c r="D145" s="43" t="s">
        <v>17</v>
      </c>
      <c r="E145" s="9" t="s">
        <v>127</v>
      </c>
      <c r="F145" s="44"/>
      <c r="G145" s="44"/>
      <c r="H145" s="44"/>
      <c r="I145" s="44"/>
      <c r="J145" s="44"/>
      <c r="K145" s="44"/>
      <c r="L145" s="44"/>
      <c r="M145" s="72" t="s">
        <v>129</v>
      </c>
      <c r="N145" s="91"/>
    </row>
    <row r="146" spans="2:14" x14ac:dyDescent="0.2">
      <c r="B146" s="45"/>
      <c r="C146" s="46"/>
      <c r="D146" s="46"/>
      <c r="E146" s="46"/>
      <c r="F146" s="46"/>
      <c r="G146" s="46"/>
      <c r="H146" s="40"/>
      <c r="I146" s="40"/>
      <c r="J146" s="40"/>
      <c r="K146" s="40"/>
      <c r="L146" s="40"/>
      <c r="M146" s="40"/>
      <c r="N146" s="40"/>
    </row>
    <row r="147" spans="2:14" x14ac:dyDescent="0.2">
      <c r="B147" s="47"/>
      <c r="C147" s="48" t="s">
        <v>3</v>
      </c>
      <c r="D147" s="49" t="s">
        <v>4</v>
      </c>
      <c r="E147" s="49" t="s">
        <v>5</v>
      </c>
      <c r="F147" s="49" t="s">
        <v>6</v>
      </c>
      <c r="G147" s="49">
        <v>1</v>
      </c>
      <c r="H147" s="50">
        <v>2</v>
      </c>
      <c r="I147" s="50">
        <v>3</v>
      </c>
      <c r="J147" s="50">
        <v>4</v>
      </c>
      <c r="K147" s="50">
        <v>5</v>
      </c>
      <c r="L147" s="51" t="s">
        <v>7</v>
      </c>
      <c r="M147" s="51" t="s">
        <v>8</v>
      </c>
      <c r="N147" s="51" t="s">
        <v>126</v>
      </c>
    </row>
    <row r="148" spans="2:14" x14ac:dyDescent="0.2">
      <c r="B148" s="52" t="s">
        <v>9</v>
      </c>
      <c r="C148" s="30">
        <v>101</v>
      </c>
      <c r="D148" s="27" t="s">
        <v>22</v>
      </c>
      <c r="E148" s="28"/>
      <c r="F148" s="24">
        <v>1.9</v>
      </c>
      <c r="G148" s="31"/>
      <c r="H148" s="32"/>
      <c r="I148" s="32"/>
      <c r="J148" s="32"/>
      <c r="K148" s="32"/>
      <c r="L148" s="53" t="str">
        <f>IF(COUNT(G148:K148)=0,"", IF(COUNT(G148:K148)=2,SUM(G148:K148)*1.5, IF(COUNT(G148:K148)=3,SUM(G148:K148), IF(COUNT(G148:K148)=5,SUM(G148:K148)-MIN(G148:K148)-MAX(G148:K148), ))))</f>
        <v/>
      </c>
      <c r="M148" s="51" t="str">
        <f t="shared" ref="M148:M149" si="30">IF(ISNUMBER(L148),L148*F148,"")</f>
        <v/>
      </c>
      <c r="N148" s="54" t="str">
        <f>M148</f>
        <v/>
      </c>
    </row>
    <row r="149" spans="2:14" x14ac:dyDescent="0.2">
      <c r="B149" s="55" t="s">
        <v>10</v>
      </c>
      <c r="C149" s="25"/>
      <c r="D149" s="23" t="e">
        <f>VLOOKUP($C149,DiveList!$C$3:$D$71,2,FALSE)</f>
        <v>#N/A</v>
      </c>
      <c r="E149" s="26"/>
      <c r="F149" s="24" t="e">
        <f>VLOOKUP($C149,DiveList!$C$3:$H$71,IF($E149="S",5,IF($E149="P", 4, IF($E149="T", 3,IF($E149="F",6,5)))), FALSE)</f>
        <v>#N/A</v>
      </c>
      <c r="G149" s="31"/>
      <c r="H149" s="32"/>
      <c r="I149" s="32"/>
      <c r="J149" s="33"/>
      <c r="K149" s="33"/>
      <c r="L149" s="53" t="str">
        <f t="shared" ref="L149:L154" si="31">IF(COUNT(G149:K149)=0,"", IF(COUNT(G149:K149)=2,SUM(G149:K149)*1.5, IF(COUNT(G149:K149)=3,SUM(G149:K149), IF(COUNT(G149:K149)=5,SUM(G149:K149)-MIN(G149:K149)-MAX(G149:K149), ))))</f>
        <v/>
      </c>
      <c r="M149" s="51" t="str">
        <f t="shared" si="30"/>
        <v/>
      </c>
      <c r="N149" s="54" t="str">
        <f>IF(AND(ISNUMBER(N148), ISNUMBER(M149)),N148+M149,"")</f>
        <v/>
      </c>
    </row>
    <row r="150" spans="2:14" x14ac:dyDescent="0.2">
      <c r="B150" s="55" t="s">
        <v>11</v>
      </c>
      <c r="C150" s="25"/>
      <c r="D150" s="23" t="e">
        <f>VLOOKUP($C150,DiveList!$C$3:$D$71,2,FALSE)</f>
        <v>#N/A</v>
      </c>
      <c r="E150" s="26"/>
      <c r="F150" s="24" t="e">
        <f>VLOOKUP($C150,DiveList!$C$3:$H$71,IF($E150="S",5,IF($E150="P", 4, IF($E150="T", 3,IF($E150="F",6,5)))), FALSE)</f>
        <v>#N/A</v>
      </c>
      <c r="G150" s="31"/>
      <c r="H150" s="32"/>
      <c r="I150" s="32"/>
      <c r="J150" s="33"/>
      <c r="K150" s="33"/>
      <c r="L150" s="53" t="str">
        <f t="shared" si="31"/>
        <v/>
      </c>
      <c r="M150" s="51" t="str">
        <f>IF(ISNUMBER(L150),L150*F150,"")</f>
        <v/>
      </c>
      <c r="N150" s="54" t="str">
        <f>IF(AND(ISNUMBER(N149), ISNUMBER(M150)),N149+M150,"")</f>
        <v/>
      </c>
    </row>
    <row r="151" spans="2:14" x14ac:dyDescent="0.2">
      <c r="B151" s="80" t="s">
        <v>19</v>
      </c>
      <c r="C151" s="25"/>
      <c r="D151" s="23" t="e">
        <f>VLOOKUP($C151,DiveList!$C$3:$D$71,2,FALSE)</f>
        <v>#N/A</v>
      </c>
      <c r="E151" s="26"/>
      <c r="F151" s="24" t="e">
        <f>VLOOKUP($C151,DiveList!$C$3:$H$71,IF($E151="S",5,IF($E151="P", 4, IF($E151="T", 3,IF($E151="F",6,5)))), FALSE)</f>
        <v>#N/A</v>
      </c>
      <c r="G151" s="31"/>
      <c r="H151" s="32"/>
      <c r="I151" s="32"/>
      <c r="J151" s="33"/>
      <c r="K151" s="33"/>
      <c r="L151" s="53" t="str">
        <f t="shared" si="31"/>
        <v/>
      </c>
      <c r="M151" s="51" t="str">
        <f>IF(ISNUMBER(L151),L151*F151,"")</f>
        <v/>
      </c>
      <c r="N151" s="54" t="str">
        <f>IF(AND(ISNUMBER(N150), ISNUMBER(M151)),N150+M151,"")</f>
        <v/>
      </c>
    </row>
    <row r="152" spans="2:14" x14ac:dyDescent="0.2">
      <c r="B152" s="80" t="s">
        <v>20</v>
      </c>
      <c r="C152" s="25"/>
      <c r="D152" s="23" t="e">
        <f>VLOOKUP($C152,DiveList!$C$3:$D$71,2,FALSE)</f>
        <v>#N/A</v>
      </c>
      <c r="E152" s="26"/>
      <c r="F152" s="24" t="e">
        <f>VLOOKUP($C152,DiveList!$C$3:$H$71,IF($E152="S",5,IF($E152="P", 4, IF($E152="T", 3,IF($E152="F",6,5)))), FALSE)</f>
        <v>#N/A</v>
      </c>
      <c r="G152" s="31"/>
      <c r="H152" s="32"/>
      <c r="I152" s="32"/>
      <c r="J152" s="33"/>
      <c r="K152" s="33"/>
      <c r="L152" s="53" t="str">
        <f t="shared" si="31"/>
        <v/>
      </c>
      <c r="M152" s="51" t="str">
        <f>IF(ISNUMBER(L152),L152*F152,"")</f>
        <v/>
      </c>
      <c r="N152" s="54" t="str">
        <f t="shared" ref="N152:N153" si="32">IF(AND(ISNUMBER(N151), ISNUMBER(M152)),N151+M152,"")</f>
        <v/>
      </c>
    </row>
    <row r="153" spans="2:14" ht="13.5" thickBot="1" x14ac:dyDescent="0.25">
      <c r="B153" s="80" t="s">
        <v>159</v>
      </c>
      <c r="C153" s="25"/>
      <c r="D153" s="23" t="e">
        <f>VLOOKUP($C153,DiveList!$C$3:$D$71,2,FALSE)</f>
        <v>#N/A</v>
      </c>
      <c r="E153" s="26"/>
      <c r="F153" s="24" t="e">
        <f>VLOOKUP($C153,DiveList!$C$3:$H$71,IF($E153="S",5,IF($E153="P", 4, IF($E153="T", 3,IF($E153="F",6,5)))), FALSE)</f>
        <v>#N/A</v>
      </c>
      <c r="G153" s="31"/>
      <c r="H153" s="32"/>
      <c r="I153" s="32"/>
      <c r="J153" s="33"/>
      <c r="K153" s="33"/>
      <c r="L153" s="53" t="str">
        <f t="shared" si="31"/>
        <v/>
      </c>
      <c r="M153" s="51" t="str">
        <f>IF(ISNUMBER(L153),L153*F153,"")</f>
        <v/>
      </c>
      <c r="N153" s="54" t="str">
        <f t="shared" si="32"/>
        <v/>
      </c>
    </row>
    <row r="154" spans="2:14" ht="14.25" thickTop="1" thickBot="1" x14ac:dyDescent="0.25">
      <c r="B154" s="56" t="s">
        <v>12</v>
      </c>
      <c r="C154" s="29"/>
      <c r="D154" s="57" t="e">
        <f>VLOOKUP($C154,DiveList!$C$3:$D$71,2,FALSE)</f>
        <v>#N/A</v>
      </c>
      <c r="E154" s="34"/>
      <c r="F154" s="58" t="e">
        <f>VLOOKUP($C154,DiveList!$C$3:$H$71,IF($E154="S",5,IF($E154="P", 4, IF($E154="T", 3,IF($E154="F",6,5)))), FALSE)</f>
        <v>#N/A</v>
      </c>
      <c r="G154" s="35"/>
      <c r="H154" s="36"/>
      <c r="I154" s="36"/>
      <c r="J154" s="36"/>
      <c r="K154" s="36"/>
      <c r="L154" s="59" t="str">
        <f t="shared" si="31"/>
        <v/>
      </c>
      <c r="M154" s="59" t="str">
        <f>IF(ISNUMBER(L154),L154*F154,"")</f>
        <v/>
      </c>
      <c r="N154" s="60" t="str">
        <f>IF(AND(ISNUMBER(N153), ISNUMBER(M154)),N153+M154,"")</f>
        <v/>
      </c>
    </row>
    <row r="155" spans="2:14" ht="14.25" thickTop="1" thickBot="1" x14ac:dyDescent="0.25">
      <c r="B155" s="61"/>
      <c r="C155" s="62"/>
      <c r="D155" s="62"/>
      <c r="E155" s="62"/>
      <c r="F155" s="63"/>
      <c r="G155" s="46"/>
      <c r="H155" s="40"/>
      <c r="I155" s="40"/>
      <c r="J155" s="40"/>
      <c r="K155" s="40"/>
      <c r="L155" s="40"/>
      <c r="M155" s="64" t="s">
        <v>30</v>
      </c>
      <c r="N155" s="74" t="str">
        <f>IF(ISNUMBER(N154),N154,N153)</f>
        <v/>
      </c>
    </row>
    <row r="156" spans="2:14" ht="13.5" thickTop="1" x14ac:dyDescent="0.2">
      <c r="B156" s="1"/>
      <c r="C156" s="5"/>
      <c r="D156" s="5"/>
      <c r="E156" s="5"/>
      <c r="F156" s="6"/>
      <c r="G156" s="2"/>
    </row>
  </sheetData>
  <mergeCells count="23">
    <mergeCell ref="C32:C33"/>
    <mergeCell ref="N32:N33"/>
    <mergeCell ref="M2:N2"/>
    <mergeCell ref="C4:C5"/>
    <mergeCell ref="N4:N5"/>
    <mergeCell ref="C18:C19"/>
    <mergeCell ref="N18:N19"/>
    <mergeCell ref="C46:C47"/>
    <mergeCell ref="N46:N47"/>
    <mergeCell ref="C60:C61"/>
    <mergeCell ref="N60:N61"/>
    <mergeCell ref="C74:C75"/>
    <mergeCell ref="N74:N75"/>
    <mergeCell ref="C130:C131"/>
    <mergeCell ref="N130:N131"/>
    <mergeCell ref="C144:C145"/>
    <mergeCell ref="N144:N145"/>
    <mergeCell ref="C88:C89"/>
    <mergeCell ref="N88:N89"/>
    <mergeCell ref="C102:C103"/>
    <mergeCell ref="N102:N103"/>
    <mergeCell ref="C116:C117"/>
    <mergeCell ref="N116:N117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348B358-0A96-4CC8-A75A-E9CDFAFE29B6}">
          <x14:formula1>
            <xm:f>DiveList!$C:$C</xm:f>
          </x14:formula1>
          <xm:sqref>C14 C28 C42 C56 C70 C84 C98 C112 C126 C140 C154</xm:sqref>
        </x14:dataValidation>
        <x14:dataValidation type="list" allowBlank="1" showInputMessage="1" showErrorMessage="1" xr:uid="{0C7ECF63-B055-4B6D-9A40-B5C8D4683B40}">
          <x14:formula1>
            <xm:f>DiveList!$C$3:$C$51</xm:f>
          </x14:formula1>
          <xm:sqref>C9:C13 C23:C27 C37:C41 C51:C55 C65:C69 C79:C83 C93:C97 C107:C111 C121:C125 C135:C139 C149:C153</xm:sqref>
        </x14:dataValidation>
        <x14:dataValidation type="list" allowBlank="1" showInputMessage="1" showErrorMessage="1" xr:uid="{3104683B-2D24-4EE8-ADF1-9DD7FFCD2C8A}">
          <x14:formula1>
            <xm:f>DiveList!$E$2:$H$2</xm:f>
          </x14:formula1>
          <xm:sqref>E8:E14 E22:E28 E36:E42 E50:E56 E64:E70 E78:E84 E92:E98 E106:E112 E120:E126 E134:E140 E148:E154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7E473-3785-4F93-85BF-3FCA687DF1E7}">
  <sheetPr>
    <pageSetUpPr fitToPage="1"/>
  </sheetPr>
  <dimension ref="A1:H7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4" sqref="H4"/>
    </sheetView>
  </sheetViews>
  <sheetFormatPr defaultColWidth="8.875" defaultRowHeight="12.75" x14ac:dyDescent="0.2"/>
  <cols>
    <col min="1" max="1" width="12.5" customWidth="1"/>
    <col min="2" max="2" width="9.375" style="11" customWidth="1"/>
    <col min="3" max="3" width="16" customWidth="1"/>
    <col min="4" max="4" width="25" customWidth="1"/>
  </cols>
  <sheetData>
    <row r="1" spans="1:8" ht="51" x14ac:dyDescent="0.2">
      <c r="A1" s="10" t="s">
        <v>36</v>
      </c>
      <c r="D1" s="13" t="s">
        <v>51</v>
      </c>
      <c r="E1" s="81" t="s">
        <v>53</v>
      </c>
      <c r="F1" s="81"/>
      <c r="G1" s="81"/>
      <c r="H1" s="81"/>
    </row>
    <row r="2" spans="1:8" s="11" customFormat="1" x14ac:dyDescent="0.2">
      <c r="E2" s="14" t="s">
        <v>25</v>
      </c>
      <c r="F2" s="14" t="s">
        <v>28</v>
      </c>
      <c r="G2" s="14" t="s">
        <v>21</v>
      </c>
      <c r="H2" s="14" t="s">
        <v>29</v>
      </c>
    </row>
    <row r="3" spans="1:8" x14ac:dyDescent="0.2">
      <c r="B3" s="11" t="s">
        <v>37</v>
      </c>
      <c r="C3">
        <v>100</v>
      </c>
      <c r="D3" t="s">
        <v>26</v>
      </c>
      <c r="E3" s="8">
        <v>1</v>
      </c>
      <c r="F3" s="8">
        <v>1</v>
      </c>
      <c r="G3" s="8">
        <v>1</v>
      </c>
    </row>
    <row r="4" spans="1:8" x14ac:dyDescent="0.2">
      <c r="C4">
        <v>101</v>
      </c>
      <c r="D4" t="s">
        <v>22</v>
      </c>
      <c r="E4" s="8">
        <v>1.2</v>
      </c>
      <c r="F4" s="8">
        <v>1.3</v>
      </c>
      <c r="G4" s="8">
        <v>1.4</v>
      </c>
    </row>
    <row r="5" spans="1:8" x14ac:dyDescent="0.2">
      <c r="C5">
        <v>102</v>
      </c>
      <c r="D5" t="s">
        <v>54</v>
      </c>
      <c r="E5" s="8">
        <v>1.4</v>
      </c>
      <c r="F5" s="8">
        <v>1.5</v>
      </c>
      <c r="G5" s="8">
        <v>1.6</v>
      </c>
    </row>
    <row r="6" spans="1:8" x14ac:dyDescent="0.2">
      <c r="C6">
        <v>103</v>
      </c>
      <c r="D6" t="s">
        <v>58</v>
      </c>
      <c r="E6" s="8">
        <v>1.6</v>
      </c>
      <c r="F6" s="8">
        <v>1.7</v>
      </c>
      <c r="G6" s="8">
        <v>2</v>
      </c>
    </row>
    <row r="7" spans="1:8" x14ac:dyDescent="0.2">
      <c r="C7">
        <v>104</v>
      </c>
      <c r="D7" t="s">
        <v>72</v>
      </c>
      <c r="E7" s="8">
        <v>2.2000000000000002</v>
      </c>
      <c r="F7" s="8">
        <v>2.2999999999999998</v>
      </c>
      <c r="G7" s="8">
        <v>2.6</v>
      </c>
    </row>
    <row r="8" spans="1:8" x14ac:dyDescent="0.2">
      <c r="C8">
        <v>105</v>
      </c>
      <c r="D8" t="s">
        <v>59</v>
      </c>
      <c r="E8" s="8">
        <v>2.4</v>
      </c>
      <c r="F8" s="8">
        <v>2.6</v>
      </c>
      <c r="G8" s="8"/>
    </row>
    <row r="9" spans="1:8" x14ac:dyDescent="0.2">
      <c r="C9">
        <v>106</v>
      </c>
      <c r="D9" t="s">
        <v>55</v>
      </c>
      <c r="E9" s="8">
        <v>2.9</v>
      </c>
      <c r="F9" s="8">
        <v>3.2</v>
      </c>
      <c r="G9" s="8"/>
    </row>
    <row r="10" spans="1:8" x14ac:dyDescent="0.2">
      <c r="C10">
        <v>107</v>
      </c>
      <c r="D10" t="s">
        <v>60</v>
      </c>
      <c r="E10" s="8">
        <v>3</v>
      </c>
      <c r="F10" s="8">
        <v>3.3</v>
      </c>
      <c r="G10" s="8"/>
    </row>
    <row r="11" spans="1:8" x14ac:dyDescent="0.2">
      <c r="C11">
        <v>112</v>
      </c>
      <c r="D11" t="s">
        <v>43</v>
      </c>
      <c r="E11" s="8">
        <v>1.6</v>
      </c>
      <c r="F11" s="8">
        <v>1.7</v>
      </c>
      <c r="G11" s="8"/>
    </row>
    <row r="12" spans="1:8" x14ac:dyDescent="0.2">
      <c r="C12">
        <v>113</v>
      </c>
      <c r="D12" t="s">
        <v>44</v>
      </c>
      <c r="E12" s="8">
        <v>1.8</v>
      </c>
      <c r="F12" s="8">
        <v>1.9</v>
      </c>
      <c r="G12" s="8"/>
    </row>
    <row r="13" spans="1:8" x14ac:dyDescent="0.2">
      <c r="B13" s="11" t="s">
        <v>45</v>
      </c>
      <c r="C13">
        <v>200</v>
      </c>
      <c r="D13" t="s">
        <v>24</v>
      </c>
      <c r="E13" s="8">
        <v>1</v>
      </c>
      <c r="F13" s="8">
        <v>1</v>
      </c>
      <c r="G13" s="8">
        <v>1</v>
      </c>
    </row>
    <row r="14" spans="1:8" x14ac:dyDescent="0.2">
      <c r="C14">
        <v>201</v>
      </c>
      <c r="D14" t="s">
        <v>27</v>
      </c>
      <c r="E14" s="8">
        <v>1.5</v>
      </c>
      <c r="F14" s="8">
        <v>1.6</v>
      </c>
      <c r="G14" s="8">
        <v>1.7</v>
      </c>
    </row>
    <row r="15" spans="1:8" x14ac:dyDescent="0.2">
      <c r="C15">
        <v>202</v>
      </c>
      <c r="D15" t="s">
        <v>56</v>
      </c>
      <c r="E15" s="8">
        <v>1.5</v>
      </c>
      <c r="F15" s="8">
        <v>1.6</v>
      </c>
      <c r="G15" s="8">
        <v>1.7</v>
      </c>
    </row>
    <row r="16" spans="1:8" x14ac:dyDescent="0.2">
      <c r="C16">
        <v>203</v>
      </c>
      <c r="D16" t="s">
        <v>57</v>
      </c>
      <c r="E16" s="8">
        <v>2</v>
      </c>
      <c r="F16" s="8">
        <v>2.2999999999999998</v>
      </c>
      <c r="G16" s="8">
        <v>2.5</v>
      </c>
    </row>
    <row r="17" spans="2:7" x14ac:dyDescent="0.2">
      <c r="C17">
        <v>204</v>
      </c>
      <c r="D17" t="s">
        <v>61</v>
      </c>
      <c r="E17" s="8">
        <v>2.2000000000000002</v>
      </c>
      <c r="F17" s="8">
        <v>2.5</v>
      </c>
      <c r="G17" s="8"/>
    </row>
    <row r="18" spans="2:7" x14ac:dyDescent="0.2">
      <c r="C18">
        <v>205</v>
      </c>
      <c r="D18" t="s">
        <v>62</v>
      </c>
      <c r="E18" s="8">
        <v>3</v>
      </c>
      <c r="F18" s="8">
        <v>3.2</v>
      </c>
      <c r="G18" s="8"/>
    </row>
    <row r="19" spans="2:7" x14ac:dyDescent="0.2">
      <c r="C19">
        <v>212</v>
      </c>
      <c r="D19" t="s">
        <v>63</v>
      </c>
      <c r="E19" s="8">
        <v>1.6</v>
      </c>
      <c r="F19" s="8">
        <v>1.7</v>
      </c>
      <c r="G19" s="8"/>
    </row>
    <row r="20" spans="2:7" x14ac:dyDescent="0.2">
      <c r="B20" s="11" t="s">
        <v>38</v>
      </c>
      <c r="C20">
        <v>301</v>
      </c>
      <c r="D20" t="s">
        <v>42</v>
      </c>
      <c r="E20" s="8">
        <v>1.6</v>
      </c>
      <c r="F20" s="8">
        <v>1.7</v>
      </c>
      <c r="G20" s="8">
        <v>1.8</v>
      </c>
    </row>
    <row r="21" spans="2:7" x14ac:dyDescent="0.2">
      <c r="C21">
        <v>302</v>
      </c>
      <c r="D21" t="s">
        <v>64</v>
      </c>
      <c r="E21" s="8">
        <v>1.6</v>
      </c>
      <c r="F21" s="8">
        <v>1.7</v>
      </c>
      <c r="G21" s="8">
        <v>1.8</v>
      </c>
    </row>
    <row r="22" spans="2:7" x14ac:dyDescent="0.2">
      <c r="C22">
        <v>303</v>
      </c>
      <c r="D22" t="s">
        <v>65</v>
      </c>
      <c r="E22" s="8">
        <v>2.1</v>
      </c>
      <c r="F22" s="8">
        <v>2.4</v>
      </c>
      <c r="G22" s="8">
        <v>2.7</v>
      </c>
    </row>
    <row r="23" spans="2:7" x14ac:dyDescent="0.2">
      <c r="C23">
        <v>304</v>
      </c>
      <c r="D23" t="s">
        <v>66</v>
      </c>
      <c r="E23" s="8">
        <v>2.2999999999999998</v>
      </c>
      <c r="F23" s="8">
        <v>2.6</v>
      </c>
      <c r="G23" s="8">
        <v>2.9</v>
      </c>
    </row>
    <row r="24" spans="2:7" x14ac:dyDescent="0.2">
      <c r="C24">
        <v>305</v>
      </c>
      <c r="D24" t="s">
        <v>67</v>
      </c>
      <c r="E24" s="8">
        <v>3</v>
      </c>
      <c r="F24" s="8">
        <v>3.2</v>
      </c>
      <c r="G24" s="8"/>
    </row>
    <row r="25" spans="2:7" x14ac:dyDescent="0.2">
      <c r="C25">
        <v>312</v>
      </c>
      <c r="D25" t="s">
        <v>48</v>
      </c>
      <c r="E25" s="8">
        <v>1.7</v>
      </c>
      <c r="F25" s="8">
        <v>1.8</v>
      </c>
      <c r="G25" s="8"/>
    </row>
    <row r="26" spans="2:7" x14ac:dyDescent="0.2">
      <c r="B26" s="11" t="s">
        <v>39</v>
      </c>
      <c r="C26">
        <v>401</v>
      </c>
      <c r="D26" t="s">
        <v>23</v>
      </c>
      <c r="E26" s="8">
        <v>1.4</v>
      </c>
      <c r="F26" s="8">
        <v>1.5</v>
      </c>
      <c r="G26" s="8">
        <v>1.8</v>
      </c>
    </row>
    <row r="27" spans="2:7" x14ac:dyDescent="0.2">
      <c r="C27">
        <v>402</v>
      </c>
      <c r="D27" t="s">
        <v>68</v>
      </c>
      <c r="E27" s="8">
        <v>1.6</v>
      </c>
      <c r="F27" s="8">
        <v>1.7</v>
      </c>
      <c r="G27" s="8">
        <v>2</v>
      </c>
    </row>
    <row r="28" spans="2:7" x14ac:dyDescent="0.2">
      <c r="C28">
        <v>403</v>
      </c>
      <c r="D28" t="s">
        <v>69</v>
      </c>
      <c r="E28" s="8">
        <v>2.2000000000000002</v>
      </c>
      <c r="F28" s="8">
        <v>2.4</v>
      </c>
      <c r="G28" s="8"/>
    </row>
    <row r="29" spans="2:7" x14ac:dyDescent="0.2">
      <c r="C29">
        <v>404</v>
      </c>
      <c r="D29" t="s">
        <v>70</v>
      </c>
      <c r="E29" s="8">
        <v>2.8</v>
      </c>
      <c r="F29" s="8">
        <v>3</v>
      </c>
      <c r="G29" s="8"/>
    </row>
    <row r="30" spans="2:7" x14ac:dyDescent="0.2">
      <c r="C30">
        <v>405</v>
      </c>
      <c r="D30" t="s">
        <v>71</v>
      </c>
      <c r="E30" s="8">
        <v>3.1</v>
      </c>
      <c r="F30" s="8">
        <v>3.4</v>
      </c>
      <c r="G30" s="8"/>
    </row>
    <row r="31" spans="2:7" x14ac:dyDescent="0.2">
      <c r="C31">
        <v>412</v>
      </c>
      <c r="D31" t="s">
        <v>46</v>
      </c>
      <c r="E31" s="8">
        <v>2</v>
      </c>
      <c r="F31" s="8">
        <v>2.1</v>
      </c>
      <c r="G31" s="8"/>
    </row>
    <row r="32" spans="2:7" x14ac:dyDescent="0.2">
      <c r="C32">
        <v>413</v>
      </c>
      <c r="D32" t="s">
        <v>47</v>
      </c>
      <c r="E32" s="8">
        <v>2.7</v>
      </c>
      <c r="F32" s="8">
        <v>2.9</v>
      </c>
      <c r="G32" s="8"/>
    </row>
    <row r="33" spans="1:8" x14ac:dyDescent="0.2">
      <c r="B33" s="11" t="s">
        <v>40</v>
      </c>
      <c r="C33">
        <v>5111</v>
      </c>
      <c r="D33" t="s">
        <v>49</v>
      </c>
      <c r="E33" s="8">
        <v>1.6</v>
      </c>
      <c r="F33" s="8">
        <v>1.7</v>
      </c>
      <c r="G33" s="8">
        <v>1.8</v>
      </c>
    </row>
    <row r="34" spans="1:8" x14ac:dyDescent="0.2">
      <c r="C34">
        <v>5112</v>
      </c>
      <c r="D34" t="s">
        <v>50</v>
      </c>
      <c r="E34" s="8"/>
      <c r="F34" s="8">
        <v>1.9</v>
      </c>
      <c r="G34" s="8">
        <v>2</v>
      </c>
    </row>
    <row r="35" spans="1:8" x14ac:dyDescent="0.2">
      <c r="C35">
        <v>5121</v>
      </c>
      <c r="D35" t="s">
        <v>75</v>
      </c>
      <c r="E35" s="8"/>
      <c r="F35" s="8"/>
      <c r="G35" s="8"/>
      <c r="H35">
        <v>1.7</v>
      </c>
    </row>
    <row r="36" spans="1:8" x14ac:dyDescent="0.2">
      <c r="C36">
        <v>5122</v>
      </c>
      <c r="D36" t="s">
        <v>74</v>
      </c>
      <c r="E36" s="8"/>
      <c r="F36" s="8"/>
      <c r="G36" s="8"/>
      <c r="H36">
        <v>1.9</v>
      </c>
    </row>
    <row r="37" spans="1:8" x14ac:dyDescent="0.2">
      <c r="C37">
        <v>5124</v>
      </c>
      <c r="D37" s="19" t="s">
        <v>78</v>
      </c>
      <c r="E37" s="8"/>
      <c r="F37" s="8"/>
      <c r="G37" s="8"/>
      <c r="H37">
        <v>2.2999999999999998</v>
      </c>
    </row>
    <row r="38" spans="1:8" x14ac:dyDescent="0.2">
      <c r="C38">
        <v>5126</v>
      </c>
      <c r="D38" s="19" t="s">
        <v>79</v>
      </c>
      <c r="E38" s="8"/>
      <c r="F38" s="8"/>
      <c r="G38" s="8"/>
      <c r="H38">
        <v>2.8</v>
      </c>
    </row>
    <row r="39" spans="1:8" x14ac:dyDescent="0.2">
      <c r="C39">
        <v>5131</v>
      </c>
      <c r="D39" s="19" t="s">
        <v>80</v>
      </c>
      <c r="E39" s="8"/>
      <c r="F39" s="8"/>
      <c r="G39" s="8"/>
      <c r="H39" s="8">
        <v>2</v>
      </c>
    </row>
    <row r="40" spans="1:8" x14ac:dyDescent="0.2">
      <c r="C40">
        <v>5132</v>
      </c>
      <c r="D40" s="19" t="s">
        <v>81</v>
      </c>
      <c r="E40" s="8"/>
      <c r="F40" s="8"/>
      <c r="G40" s="8"/>
      <c r="H40">
        <v>2.2000000000000002</v>
      </c>
    </row>
    <row r="41" spans="1:8" x14ac:dyDescent="0.2">
      <c r="C41">
        <v>5134</v>
      </c>
      <c r="D41" s="19" t="s">
        <v>82</v>
      </c>
      <c r="E41" s="8"/>
      <c r="F41" s="8"/>
      <c r="G41" s="8"/>
      <c r="H41">
        <v>2.6</v>
      </c>
    </row>
    <row r="42" spans="1:8" x14ac:dyDescent="0.2">
      <c r="C42">
        <v>5136</v>
      </c>
      <c r="D42" s="19" t="s">
        <v>83</v>
      </c>
      <c r="E42" s="8"/>
      <c r="F42" s="8"/>
      <c r="G42" s="8"/>
      <c r="H42">
        <v>3.1</v>
      </c>
    </row>
    <row r="43" spans="1:8" x14ac:dyDescent="0.2">
      <c r="C43">
        <v>5152</v>
      </c>
      <c r="D43" s="19" t="s">
        <v>84</v>
      </c>
      <c r="E43" s="8">
        <v>3</v>
      </c>
      <c r="F43" s="8">
        <v>3.2</v>
      </c>
      <c r="G43" s="8"/>
    </row>
    <row r="44" spans="1:8" x14ac:dyDescent="0.2">
      <c r="A44" s="15"/>
      <c r="B44" s="15"/>
      <c r="C44" s="18" t="s">
        <v>76</v>
      </c>
      <c r="D44" s="17" t="s">
        <v>41</v>
      </c>
      <c r="E44" s="12"/>
      <c r="F44" s="12"/>
      <c r="G44" s="12">
        <v>1</v>
      </c>
      <c r="H44" s="16"/>
    </row>
    <row r="45" spans="1:8" x14ac:dyDescent="0.2">
      <c r="A45" s="15"/>
      <c r="B45" s="15"/>
      <c r="C45" s="18" t="s">
        <v>77</v>
      </c>
      <c r="D45" s="17" t="s">
        <v>41</v>
      </c>
      <c r="E45" s="12"/>
      <c r="F45" s="12"/>
      <c r="G45" s="12">
        <v>1.8</v>
      </c>
      <c r="H45" s="16"/>
    </row>
    <row r="46" spans="1:8" x14ac:dyDescent="0.2">
      <c r="C46">
        <v>5212</v>
      </c>
      <c r="D46" s="19" t="s">
        <v>85</v>
      </c>
      <c r="E46" s="8"/>
      <c r="F46" s="8"/>
      <c r="G46" s="8">
        <v>2</v>
      </c>
    </row>
    <row r="47" spans="1:8" x14ac:dyDescent="0.2">
      <c r="C47">
        <v>5221</v>
      </c>
      <c r="D47" s="19" t="s">
        <v>86</v>
      </c>
      <c r="E47" s="8"/>
      <c r="F47" s="8"/>
      <c r="G47" s="8"/>
      <c r="H47">
        <v>1.7</v>
      </c>
    </row>
    <row r="48" spans="1:8" x14ac:dyDescent="0.2">
      <c r="C48">
        <v>5222</v>
      </c>
      <c r="D48" t="s">
        <v>73</v>
      </c>
      <c r="E48" s="8"/>
      <c r="F48" s="8"/>
      <c r="G48" s="8"/>
      <c r="H48">
        <v>1.9</v>
      </c>
    </row>
    <row r="49" spans="3:8" x14ac:dyDescent="0.2">
      <c r="C49">
        <v>5223</v>
      </c>
      <c r="D49" s="19" t="s">
        <v>87</v>
      </c>
      <c r="E49" s="8"/>
      <c r="F49" s="8"/>
      <c r="G49" s="8"/>
      <c r="H49">
        <v>2.2999999999999998</v>
      </c>
    </row>
    <row r="50" spans="3:8" x14ac:dyDescent="0.2">
      <c r="C50">
        <v>5225</v>
      </c>
      <c r="D50" s="19" t="s">
        <v>88</v>
      </c>
      <c r="E50" s="8"/>
      <c r="F50" s="8"/>
      <c r="G50" s="8"/>
      <c r="H50">
        <v>2.7</v>
      </c>
    </row>
    <row r="51" spans="3:8" x14ac:dyDescent="0.2">
      <c r="C51">
        <v>5227</v>
      </c>
      <c r="D51" s="19" t="s">
        <v>89</v>
      </c>
      <c r="E51" s="8"/>
      <c r="F51" s="8"/>
      <c r="G51" s="8"/>
      <c r="H51">
        <v>3.2</v>
      </c>
    </row>
    <row r="52" spans="3:8" x14ac:dyDescent="0.2">
      <c r="C52">
        <v>5231</v>
      </c>
      <c r="D52" s="19" t="s">
        <v>90</v>
      </c>
      <c r="H52">
        <v>2.1</v>
      </c>
    </row>
    <row r="53" spans="3:8" x14ac:dyDescent="0.2">
      <c r="C53">
        <v>5233</v>
      </c>
      <c r="D53" s="19" t="s">
        <v>92</v>
      </c>
      <c r="H53">
        <v>2.5</v>
      </c>
    </row>
    <row r="54" spans="3:8" x14ac:dyDescent="0.2">
      <c r="C54">
        <v>5235</v>
      </c>
      <c r="D54" s="19" t="s">
        <v>91</v>
      </c>
      <c r="H54">
        <v>2.9</v>
      </c>
    </row>
    <row r="55" spans="3:8" x14ac:dyDescent="0.2">
      <c r="C55">
        <v>5251</v>
      </c>
      <c r="D55" s="19" t="s">
        <v>93</v>
      </c>
      <c r="E55">
        <v>2.7</v>
      </c>
      <c r="F55">
        <v>2.9</v>
      </c>
    </row>
    <row r="56" spans="3:8" x14ac:dyDescent="0.2">
      <c r="C56">
        <v>5311</v>
      </c>
      <c r="D56" s="19" t="s">
        <v>94</v>
      </c>
      <c r="G56">
        <v>1.9</v>
      </c>
    </row>
    <row r="57" spans="3:8" x14ac:dyDescent="0.2">
      <c r="C57">
        <v>5312</v>
      </c>
      <c r="D57" s="19" t="s">
        <v>95</v>
      </c>
      <c r="G57">
        <v>2.1</v>
      </c>
    </row>
    <row r="58" spans="3:8" x14ac:dyDescent="0.2">
      <c r="C58">
        <v>5321</v>
      </c>
      <c r="D58" s="19" t="s">
        <v>96</v>
      </c>
      <c r="H58">
        <v>1.8</v>
      </c>
    </row>
    <row r="59" spans="3:8" x14ac:dyDescent="0.2">
      <c r="C59">
        <v>5322</v>
      </c>
      <c r="D59" s="19" t="s">
        <v>99</v>
      </c>
      <c r="H59" s="8">
        <v>2</v>
      </c>
    </row>
    <row r="60" spans="3:8" x14ac:dyDescent="0.2">
      <c r="C60">
        <v>5323</v>
      </c>
      <c r="D60" s="19" t="s">
        <v>97</v>
      </c>
      <c r="H60">
        <v>2.4</v>
      </c>
    </row>
    <row r="61" spans="3:8" x14ac:dyDescent="0.2">
      <c r="C61">
        <v>5325</v>
      </c>
      <c r="D61" s="19" t="s">
        <v>98</v>
      </c>
      <c r="H61">
        <v>2.8</v>
      </c>
    </row>
    <row r="62" spans="3:8" x14ac:dyDescent="0.2">
      <c r="C62">
        <v>5331</v>
      </c>
      <c r="D62" s="19" t="s">
        <v>100</v>
      </c>
      <c r="H62" s="8">
        <v>2.2000000000000002</v>
      </c>
    </row>
    <row r="63" spans="3:8" x14ac:dyDescent="0.2">
      <c r="C63">
        <v>5333</v>
      </c>
      <c r="D63" s="19" t="s">
        <v>101</v>
      </c>
      <c r="H63">
        <v>2.6</v>
      </c>
    </row>
    <row r="64" spans="3:8" x14ac:dyDescent="0.2">
      <c r="C64">
        <v>5335</v>
      </c>
      <c r="D64" s="19" t="s">
        <v>102</v>
      </c>
      <c r="H64" s="8">
        <v>3</v>
      </c>
    </row>
    <row r="65" spans="3:8" x14ac:dyDescent="0.2">
      <c r="C65">
        <v>5351</v>
      </c>
      <c r="D65" s="19" t="s">
        <v>103</v>
      </c>
      <c r="E65">
        <v>2.7</v>
      </c>
      <c r="F65">
        <v>2.9</v>
      </c>
    </row>
    <row r="66" spans="3:8" x14ac:dyDescent="0.2">
      <c r="C66">
        <v>5411</v>
      </c>
      <c r="D66" s="19" t="s">
        <v>104</v>
      </c>
      <c r="F66">
        <v>1.7</v>
      </c>
      <c r="G66" s="20">
        <v>2</v>
      </c>
    </row>
    <row r="67" spans="3:8" x14ac:dyDescent="0.2">
      <c r="C67">
        <v>5412</v>
      </c>
      <c r="D67" s="19" t="s">
        <v>105</v>
      </c>
      <c r="F67">
        <v>1.9</v>
      </c>
      <c r="G67">
        <v>2.2000000000000002</v>
      </c>
    </row>
    <row r="68" spans="3:8" x14ac:dyDescent="0.2">
      <c r="C68">
        <v>5421</v>
      </c>
      <c r="D68" s="19" t="s">
        <v>106</v>
      </c>
      <c r="H68">
        <v>1.9</v>
      </c>
    </row>
    <row r="69" spans="3:8" x14ac:dyDescent="0.2">
      <c r="C69">
        <v>5422</v>
      </c>
      <c r="D69" s="19" t="s">
        <v>107</v>
      </c>
      <c r="H69">
        <v>2.1</v>
      </c>
    </row>
    <row r="70" spans="3:8" x14ac:dyDescent="0.2">
      <c r="C70">
        <v>5432</v>
      </c>
      <c r="D70" s="19" t="s">
        <v>108</v>
      </c>
      <c r="H70">
        <v>2.7</v>
      </c>
    </row>
    <row r="71" spans="3:8" x14ac:dyDescent="0.2">
      <c r="C71">
        <v>5434</v>
      </c>
      <c r="D71" s="19" t="s">
        <v>109</v>
      </c>
      <c r="H71">
        <v>3.1</v>
      </c>
    </row>
  </sheetData>
  <sheetProtection sheet="1" objects="1" scenarios="1"/>
  <mergeCells count="1">
    <mergeCell ref="E1:H1"/>
  </mergeCells>
  <pageMargins left="0.7" right="0.7" top="0.75" bottom="0.75" header="0.3" footer="0.3"/>
  <pageSetup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C6A5-7B61-4071-ACD8-BBDACB54B027}">
  <sheetPr>
    <tabColor rgb="FFFF9FDF"/>
    <pageSetUpPr fitToPage="1"/>
  </sheetPr>
  <dimension ref="B1:P123"/>
  <sheetViews>
    <sheetView workbookViewId="0">
      <pane ySplit="2" topLeftCell="A3" activePane="bottomLeft" state="frozen"/>
      <selection pane="bottomLeft" activeCell="C9" sqref="C9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130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2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84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3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85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100</v>
      </c>
      <c r="D8" s="27" t="s">
        <v>26</v>
      </c>
      <c r="E8" s="28"/>
      <c r="F8" s="24">
        <v>1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3"/>
      <c r="H9" s="33"/>
      <c r="I9" s="33"/>
      <c r="J9" s="33"/>
      <c r="K9" s="33"/>
      <c r="L9" s="53" t="str">
        <f t="shared" ref="L9:L11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thickBot="1" x14ac:dyDescent="0.25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3"/>
      <c r="H10" s="33"/>
      <c r="I10" s="33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thickTop="1" thickBot="1" x14ac:dyDescent="0.25">
      <c r="B11" s="56" t="s">
        <v>12</v>
      </c>
      <c r="C11" s="29"/>
      <c r="D11" s="57" t="e">
        <f>VLOOKUP($C11,DiveList!$C$3:$D$71,2,FALSE)</f>
        <v>#N/A</v>
      </c>
      <c r="E11" s="34"/>
      <c r="F11" s="58" t="e">
        <f>VLOOKUP($C11,DiveList!$C$3:$H$71,IF($E11="S",5,IF($E11="P", 4, IF($E11="T", 3,IF($E11="F",6,5)))), FALSE)</f>
        <v>#N/A</v>
      </c>
      <c r="G11" s="35"/>
      <c r="H11" s="36"/>
      <c r="I11" s="36"/>
      <c r="J11" s="36"/>
      <c r="K11" s="36"/>
      <c r="L11" s="59" t="str">
        <f t="shared" si="1"/>
        <v/>
      </c>
      <c r="M11" s="59" t="str">
        <f>IF(ISNUMBER(L11),L11*F11,"")</f>
        <v/>
      </c>
      <c r="N11" s="60" t="str">
        <f>IF(AND(ISNUMBER(N10), ISNUMBER(M11)),N10+M11,"")</f>
        <v/>
      </c>
    </row>
    <row r="12" spans="2:16" ht="20.25" customHeight="1" thickTop="1" thickBot="1" x14ac:dyDescent="0.25">
      <c r="B12" s="61"/>
      <c r="C12" s="62"/>
      <c r="D12" s="62"/>
      <c r="E12" s="62"/>
      <c r="F12" s="63"/>
      <c r="G12" s="46"/>
      <c r="H12" s="40"/>
      <c r="I12" s="40"/>
      <c r="J12" s="40"/>
      <c r="K12" s="40"/>
      <c r="L12" s="40"/>
      <c r="M12" s="64" t="s">
        <v>30</v>
      </c>
      <c r="N12" s="74" t="str">
        <f>IF(ISNUMBER(N11),N11,N10)</f>
        <v/>
      </c>
    </row>
    <row r="13" spans="2:16" ht="16.5" customHeight="1" thickTop="1" x14ac:dyDescent="0.2">
      <c r="B13" s="1"/>
      <c r="C13" s="5"/>
      <c r="D13" s="5"/>
      <c r="E13" s="5"/>
      <c r="F13" s="6"/>
      <c r="G13" s="2"/>
    </row>
    <row r="14" spans="2:16" ht="13.5" thickBot="1" x14ac:dyDescent="0.25"/>
    <row r="15" spans="2:16" ht="15" customHeight="1" x14ac:dyDescent="0.2">
      <c r="B15" s="42" t="s">
        <v>13</v>
      </c>
      <c r="C15" s="82"/>
      <c r="D15" s="43" t="s">
        <v>16</v>
      </c>
      <c r="E15" s="9" t="s">
        <v>110</v>
      </c>
      <c r="F15" s="44"/>
      <c r="G15" s="44"/>
      <c r="H15" s="44"/>
      <c r="I15" s="44"/>
      <c r="J15" s="44"/>
      <c r="K15" s="44"/>
      <c r="L15" s="44"/>
      <c r="M15" s="65" t="s">
        <v>128</v>
      </c>
      <c r="N15" s="84"/>
    </row>
    <row r="16" spans="2:16" ht="15" customHeight="1" thickBot="1" x14ac:dyDescent="0.25">
      <c r="B16" s="71" t="s">
        <v>14</v>
      </c>
      <c r="C16" s="83"/>
      <c r="D16" s="43" t="s">
        <v>17</v>
      </c>
      <c r="E16" s="9" t="s">
        <v>127</v>
      </c>
      <c r="F16" s="44"/>
      <c r="G16" s="44"/>
      <c r="H16" s="44"/>
      <c r="I16" s="44"/>
      <c r="J16" s="44"/>
      <c r="K16" s="44"/>
      <c r="L16" s="44"/>
      <c r="M16" s="72" t="s">
        <v>129</v>
      </c>
      <c r="N16" s="85"/>
    </row>
    <row r="17" spans="2:14" ht="15" customHeight="1" x14ac:dyDescent="0.2">
      <c r="B17" s="45"/>
      <c r="C17" s="46"/>
      <c r="D17" s="46"/>
      <c r="E17" s="46"/>
      <c r="F17" s="46"/>
      <c r="G17" s="46"/>
      <c r="H17" s="40"/>
      <c r="I17" s="40"/>
      <c r="J17" s="40"/>
      <c r="K17" s="40"/>
      <c r="L17" s="40"/>
      <c r="M17" s="40"/>
      <c r="N17" s="40"/>
    </row>
    <row r="18" spans="2:14" ht="15" customHeight="1" x14ac:dyDescent="0.2">
      <c r="B18" s="47"/>
      <c r="C18" s="48" t="s">
        <v>3</v>
      </c>
      <c r="D18" s="49" t="s">
        <v>4</v>
      </c>
      <c r="E18" s="49" t="s">
        <v>5</v>
      </c>
      <c r="F18" s="49" t="s">
        <v>6</v>
      </c>
      <c r="G18" s="49">
        <v>1</v>
      </c>
      <c r="H18" s="50">
        <v>2</v>
      </c>
      <c r="I18" s="50">
        <v>3</v>
      </c>
      <c r="J18" s="50">
        <v>4</v>
      </c>
      <c r="K18" s="50">
        <v>5</v>
      </c>
      <c r="L18" s="51" t="s">
        <v>7</v>
      </c>
      <c r="M18" s="51" t="s">
        <v>8</v>
      </c>
      <c r="N18" s="51" t="s">
        <v>126</v>
      </c>
    </row>
    <row r="19" spans="2:14" ht="15" customHeight="1" x14ac:dyDescent="0.2">
      <c r="B19" s="52" t="s">
        <v>9</v>
      </c>
      <c r="C19" s="30">
        <v>100</v>
      </c>
      <c r="D19" s="27" t="s">
        <v>26</v>
      </c>
      <c r="E19" s="28"/>
      <c r="F19" s="24">
        <v>1</v>
      </c>
      <c r="G19" s="31"/>
      <c r="H19" s="32"/>
      <c r="I19" s="32"/>
      <c r="J19" s="32"/>
      <c r="K19" s="32"/>
      <c r="L19" s="53" t="str">
        <f>IF(COUNT(G19:K19)=0,"", IF(COUNT(G19:K19)=2,SUM(G19:K19)*1.5, IF(COUNT(G19:K19)=3,SUM(G19:K19), IF(COUNT(G19:K19)=5,SUM(G19:K19)-MIN(G19:K19)-MAX(G19:K19), ))))</f>
        <v/>
      </c>
      <c r="M19" s="51" t="str">
        <f t="shared" ref="M19:M20" si="2">IF(ISNUMBER(L19),L19*F19,"")</f>
        <v/>
      </c>
      <c r="N19" s="54" t="str">
        <f>M19</f>
        <v/>
      </c>
    </row>
    <row r="20" spans="2:14" ht="15" customHeight="1" x14ac:dyDescent="0.2">
      <c r="B20" s="55" t="s">
        <v>10</v>
      </c>
      <c r="C20" s="25"/>
      <c r="D20" s="23" t="e">
        <f>VLOOKUP($C20,DiveList!$C$3:$D$71,2,FALSE)</f>
        <v>#N/A</v>
      </c>
      <c r="E20" s="26"/>
      <c r="F20" s="24" t="e">
        <f>VLOOKUP($C20,DiveList!$C$3:$H$71,IF($E20="S",5,IF($E20="P", 4, IF($E20="T", 3,IF($E20="F",6,5)))), FALSE)</f>
        <v>#N/A</v>
      </c>
      <c r="G20" s="33"/>
      <c r="H20" s="33"/>
      <c r="I20" s="33"/>
      <c r="J20" s="33"/>
      <c r="K20" s="33"/>
      <c r="L20" s="53" t="str">
        <f t="shared" ref="L20:L22" si="3">IF(COUNT(G20:K20)=0,"", IF(COUNT(G20:K20)=2,SUM(G20:K20)*1.5, IF(COUNT(G20:K20)=3,SUM(G20:K20), IF(COUNT(G20:K20)=5,SUM(G20:K20)-MIN(G20:K20)-MAX(G20:K20), ))))</f>
        <v/>
      </c>
      <c r="M20" s="51" t="str">
        <f t="shared" si="2"/>
        <v/>
      </c>
      <c r="N20" s="54" t="str">
        <f>IF(AND(ISNUMBER(N19), ISNUMBER(M20)),N19+M20,"")</f>
        <v/>
      </c>
    </row>
    <row r="21" spans="2:14" ht="13.5" thickBot="1" x14ac:dyDescent="0.25">
      <c r="B21" s="55" t="s">
        <v>11</v>
      </c>
      <c r="C21" s="25"/>
      <c r="D21" s="23" t="e">
        <f>VLOOKUP($C21,DiveList!$C$3:$D$71,2,FALSE)</f>
        <v>#N/A</v>
      </c>
      <c r="E21" s="26"/>
      <c r="F21" s="24" t="e">
        <f>VLOOKUP($C21,DiveList!$C$3:$H$71,IF($E21="S",5,IF($E21="P", 4, IF($E21="T", 3,IF($E21="F",6,5)))), FALSE)</f>
        <v>#N/A</v>
      </c>
      <c r="G21" s="33"/>
      <c r="H21" s="33"/>
      <c r="I21" s="33"/>
      <c r="J21" s="33"/>
      <c r="K21" s="33"/>
      <c r="L21" s="53" t="str">
        <f t="shared" si="3"/>
        <v/>
      </c>
      <c r="M21" s="51" t="str">
        <f>IF(ISNUMBER(L21),L21*F21,"")</f>
        <v/>
      </c>
      <c r="N21" s="54" t="str">
        <f>IF(AND(ISNUMBER(N20), ISNUMBER(M21)),N20+M21,"")</f>
        <v/>
      </c>
    </row>
    <row r="22" spans="2:14" ht="14.25" thickTop="1" thickBot="1" x14ac:dyDescent="0.25">
      <c r="B22" s="56" t="s">
        <v>12</v>
      </c>
      <c r="C22" s="29"/>
      <c r="D22" s="57" t="e">
        <f>VLOOKUP($C22,DiveList!$C$3:$D$71,2,FALSE)</f>
        <v>#N/A</v>
      </c>
      <c r="E22" s="34"/>
      <c r="F22" s="58" t="e">
        <f>VLOOKUP($C22,DiveList!$C$3:$H$71,IF($E22="S",5,IF($E22="P", 4, IF($E22="T", 3,IF($E22="F",6,5)))), FALSE)</f>
        <v>#N/A</v>
      </c>
      <c r="G22" s="35"/>
      <c r="H22" s="36"/>
      <c r="I22" s="36"/>
      <c r="J22" s="36"/>
      <c r="K22" s="36"/>
      <c r="L22" s="59" t="str">
        <f t="shared" si="3"/>
        <v/>
      </c>
      <c r="M22" s="59" t="str">
        <f>IF(ISNUMBER(L22),L22*F22,"")</f>
        <v/>
      </c>
      <c r="N22" s="60" t="str">
        <f>IF(AND(ISNUMBER(N21), ISNUMBER(M22)),N21+M22,"")</f>
        <v/>
      </c>
    </row>
    <row r="23" spans="2:14" ht="20.25" customHeight="1" thickTop="1" thickBot="1" x14ac:dyDescent="0.25">
      <c r="B23" s="61"/>
      <c r="C23" s="62"/>
      <c r="D23" s="62"/>
      <c r="E23" s="62"/>
      <c r="F23" s="63"/>
      <c r="G23" s="46"/>
      <c r="H23" s="40"/>
      <c r="I23" s="40"/>
      <c r="J23" s="40"/>
      <c r="K23" s="40"/>
      <c r="L23" s="40"/>
      <c r="M23" s="64" t="s">
        <v>30</v>
      </c>
      <c r="N23" s="74" t="str">
        <f>IF(ISNUMBER(N22),N22,N21)</f>
        <v/>
      </c>
    </row>
    <row r="24" spans="2:14" ht="13.5" thickTop="1" x14ac:dyDescent="0.2">
      <c r="B24" s="1"/>
      <c r="C24" s="5"/>
      <c r="D24" s="5"/>
      <c r="E24" s="5"/>
      <c r="F24" s="6"/>
      <c r="G24" s="2"/>
    </row>
    <row r="25" spans="2:14" ht="15" customHeight="1" thickBot="1" x14ac:dyDescent="0.25"/>
    <row r="26" spans="2:14" ht="15" customHeight="1" x14ac:dyDescent="0.2">
      <c r="B26" s="42" t="s">
        <v>13</v>
      </c>
      <c r="C26" s="82"/>
      <c r="D26" s="43" t="s">
        <v>16</v>
      </c>
      <c r="E26" s="9" t="s">
        <v>110</v>
      </c>
      <c r="F26" s="44"/>
      <c r="G26" s="44"/>
      <c r="H26" s="44"/>
      <c r="I26" s="44"/>
      <c r="J26" s="44"/>
      <c r="K26" s="44"/>
      <c r="L26" s="44"/>
      <c r="M26" s="65" t="s">
        <v>128</v>
      </c>
      <c r="N26" s="84"/>
    </row>
    <row r="27" spans="2:14" ht="15" customHeight="1" thickBot="1" x14ac:dyDescent="0.25">
      <c r="B27" s="71" t="s">
        <v>14</v>
      </c>
      <c r="C27" s="83"/>
      <c r="D27" s="43" t="s">
        <v>17</v>
      </c>
      <c r="E27" s="9" t="s">
        <v>127</v>
      </c>
      <c r="F27" s="44"/>
      <c r="G27" s="44"/>
      <c r="H27" s="44"/>
      <c r="I27" s="44"/>
      <c r="J27" s="44"/>
      <c r="K27" s="44"/>
      <c r="L27" s="44"/>
      <c r="M27" s="72" t="s">
        <v>129</v>
      </c>
      <c r="N27" s="85"/>
    </row>
    <row r="28" spans="2:14" ht="15" customHeight="1" x14ac:dyDescent="0.2">
      <c r="B28" s="45"/>
      <c r="C28" s="46"/>
      <c r="D28" s="46"/>
      <c r="E28" s="46"/>
      <c r="F28" s="46"/>
      <c r="G28" s="46"/>
      <c r="H28" s="40"/>
      <c r="I28" s="40"/>
      <c r="J28" s="40"/>
      <c r="K28" s="40"/>
      <c r="L28" s="40"/>
      <c r="M28" s="40"/>
      <c r="N28" s="40"/>
    </row>
    <row r="29" spans="2:14" x14ac:dyDescent="0.2">
      <c r="B29" s="47"/>
      <c r="C29" s="48" t="s">
        <v>3</v>
      </c>
      <c r="D29" s="49" t="s">
        <v>4</v>
      </c>
      <c r="E29" s="49" t="s">
        <v>5</v>
      </c>
      <c r="F29" s="49" t="s">
        <v>6</v>
      </c>
      <c r="G29" s="49">
        <v>1</v>
      </c>
      <c r="H29" s="50">
        <v>2</v>
      </c>
      <c r="I29" s="50">
        <v>3</v>
      </c>
      <c r="J29" s="50">
        <v>4</v>
      </c>
      <c r="K29" s="50">
        <v>5</v>
      </c>
      <c r="L29" s="51" t="s">
        <v>7</v>
      </c>
      <c r="M29" s="51" t="s">
        <v>8</v>
      </c>
      <c r="N29" s="51" t="s">
        <v>126</v>
      </c>
    </row>
    <row r="30" spans="2:14" x14ac:dyDescent="0.2">
      <c r="B30" s="52" t="s">
        <v>9</v>
      </c>
      <c r="C30" s="30">
        <v>100</v>
      </c>
      <c r="D30" s="27" t="s">
        <v>26</v>
      </c>
      <c r="E30" s="28"/>
      <c r="F30" s="24">
        <v>1</v>
      </c>
      <c r="G30" s="31"/>
      <c r="H30" s="32"/>
      <c r="I30" s="32"/>
      <c r="J30" s="32"/>
      <c r="K30" s="32"/>
      <c r="L30" s="53" t="str">
        <f>IF(COUNT(G30:K30)=0,"", IF(COUNT(G30:K30)=2,SUM(G30:K30)*1.5, IF(COUNT(G30:K30)=3,SUM(G30:K30), IF(COUNT(G30:K30)=5,SUM(G30:K30)-MIN(G30:K30)-MAX(G30:K30), ))))</f>
        <v/>
      </c>
      <c r="M30" s="51" t="str">
        <f t="shared" ref="M30:M31" si="4">IF(ISNUMBER(L30),L30*F30,"")</f>
        <v/>
      </c>
      <c r="N30" s="54" t="str">
        <f>M30</f>
        <v/>
      </c>
    </row>
    <row r="31" spans="2:14" ht="20.25" customHeight="1" x14ac:dyDescent="0.2">
      <c r="B31" s="55" t="s">
        <v>10</v>
      </c>
      <c r="C31" s="25"/>
      <c r="D31" s="23" t="e">
        <f>VLOOKUP($C31,DiveList!$C$3:$D$71,2,FALSE)</f>
        <v>#N/A</v>
      </c>
      <c r="E31" s="26"/>
      <c r="F31" s="24" t="e">
        <f>VLOOKUP($C31,DiveList!$C$3:$H$71,IF($E31="S",5,IF($E31="P", 4, IF($E31="T", 3,IF($E31="F",6,5)))), FALSE)</f>
        <v>#N/A</v>
      </c>
      <c r="G31" s="33"/>
      <c r="H31" s="33"/>
      <c r="I31" s="33"/>
      <c r="J31" s="33"/>
      <c r="K31" s="33"/>
      <c r="L31" s="53" t="str">
        <f t="shared" ref="L31:L33" si="5">IF(COUNT(G31:K31)=0,"", IF(COUNT(G31:K31)=2,SUM(G31:K31)*1.5, IF(COUNT(G31:K31)=3,SUM(G31:K31), IF(COUNT(G31:K31)=5,SUM(G31:K31)-MIN(G31:K31)-MAX(G31:K31), ))))</f>
        <v/>
      </c>
      <c r="M31" s="51" t="str">
        <f t="shared" si="4"/>
        <v/>
      </c>
      <c r="N31" s="54" t="str">
        <f>IF(AND(ISNUMBER(N30), ISNUMBER(M31)),N30+M31,"")</f>
        <v/>
      </c>
    </row>
    <row r="32" spans="2:14" ht="13.5" thickBot="1" x14ac:dyDescent="0.25">
      <c r="B32" s="55" t="s">
        <v>11</v>
      </c>
      <c r="C32" s="25"/>
      <c r="D32" s="23" t="e">
        <f>VLOOKUP($C32,DiveList!$C$3:$D$71,2,FALSE)</f>
        <v>#N/A</v>
      </c>
      <c r="E32" s="26"/>
      <c r="F32" s="24" t="e">
        <f>VLOOKUP($C32,DiveList!$C$3:$H$71,IF($E32="S",5,IF($E32="P", 4, IF($E32="T", 3,IF($E32="F",6,5)))), FALSE)</f>
        <v>#N/A</v>
      </c>
      <c r="G32" s="33"/>
      <c r="H32" s="33"/>
      <c r="I32" s="33"/>
      <c r="J32" s="33"/>
      <c r="K32" s="33"/>
      <c r="L32" s="53" t="str">
        <f t="shared" si="5"/>
        <v/>
      </c>
      <c r="M32" s="51" t="str">
        <f>IF(ISNUMBER(L32),L32*F32,"")</f>
        <v/>
      </c>
      <c r="N32" s="54" t="str">
        <f>IF(AND(ISNUMBER(N31), ISNUMBER(M32)),N31+M32,"")</f>
        <v/>
      </c>
    </row>
    <row r="33" spans="2:14" ht="15" customHeight="1" thickTop="1" thickBot="1" x14ac:dyDescent="0.25">
      <c r="B33" s="56" t="s">
        <v>12</v>
      </c>
      <c r="C33" s="29"/>
      <c r="D33" s="57" t="e">
        <f>VLOOKUP($C33,DiveList!$C$3:$D$71,2,FALSE)</f>
        <v>#N/A</v>
      </c>
      <c r="E33" s="34"/>
      <c r="F33" s="58" t="e">
        <f>VLOOKUP($C33,DiveList!$C$3:$H$71,IF($E33="S",5,IF($E33="P", 4, IF($E33="T", 3,IF($E33="F",6,5)))), FALSE)</f>
        <v>#N/A</v>
      </c>
      <c r="G33" s="35"/>
      <c r="H33" s="36"/>
      <c r="I33" s="36"/>
      <c r="J33" s="36"/>
      <c r="K33" s="36"/>
      <c r="L33" s="59" t="str">
        <f t="shared" si="5"/>
        <v/>
      </c>
      <c r="M33" s="59" t="str">
        <f>IF(ISNUMBER(L33),L33*F33,"")</f>
        <v/>
      </c>
      <c r="N33" s="60" t="str">
        <f>IF(AND(ISNUMBER(N32), ISNUMBER(M33)),N32+M33,"")</f>
        <v/>
      </c>
    </row>
    <row r="34" spans="2:14" ht="15" customHeight="1" thickTop="1" thickBot="1" x14ac:dyDescent="0.25">
      <c r="B34" s="61"/>
      <c r="C34" s="62"/>
      <c r="D34" s="62"/>
      <c r="E34" s="62"/>
      <c r="F34" s="63"/>
      <c r="G34" s="46"/>
      <c r="H34" s="40"/>
      <c r="I34" s="40"/>
      <c r="J34" s="40"/>
      <c r="K34" s="40"/>
      <c r="L34" s="40"/>
      <c r="M34" s="64" t="s">
        <v>30</v>
      </c>
      <c r="N34" s="74" t="str">
        <f>IF(ISNUMBER(N33),N33,N32)</f>
        <v/>
      </c>
    </row>
    <row r="35" spans="2:14" ht="15" customHeight="1" thickTop="1" x14ac:dyDescent="0.2">
      <c r="B35" s="1"/>
      <c r="C35" s="5"/>
      <c r="D35" s="5"/>
      <c r="E35" s="5"/>
      <c r="F35" s="6"/>
      <c r="G35" s="2"/>
    </row>
    <row r="36" spans="2:14" ht="15" customHeight="1" thickBot="1" x14ac:dyDescent="0.25"/>
    <row r="37" spans="2:14" x14ac:dyDescent="0.2">
      <c r="B37" s="42" t="s">
        <v>13</v>
      </c>
      <c r="C37" s="82"/>
      <c r="D37" s="43" t="s">
        <v>16</v>
      </c>
      <c r="E37" s="9" t="s">
        <v>110</v>
      </c>
      <c r="F37" s="44"/>
      <c r="G37" s="44"/>
      <c r="H37" s="44"/>
      <c r="I37" s="44"/>
      <c r="J37" s="44"/>
      <c r="K37" s="44"/>
      <c r="L37" s="44"/>
      <c r="M37" s="65" t="s">
        <v>128</v>
      </c>
      <c r="N37" s="84"/>
    </row>
    <row r="38" spans="2:14" ht="13.5" thickBot="1" x14ac:dyDescent="0.25">
      <c r="B38" s="71" t="s">
        <v>14</v>
      </c>
      <c r="C38" s="83"/>
      <c r="D38" s="43" t="s">
        <v>17</v>
      </c>
      <c r="E38" s="9" t="s">
        <v>127</v>
      </c>
      <c r="F38" s="44"/>
      <c r="G38" s="44"/>
      <c r="H38" s="44"/>
      <c r="I38" s="44"/>
      <c r="J38" s="44"/>
      <c r="K38" s="44"/>
      <c r="L38" s="44"/>
      <c r="M38" s="72" t="s">
        <v>129</v>
      </c>
      <c r="N38" s="85"/>
    </row>
    <row r="39" spans="2:14" ht="20.25" customHeight="1" x14ac:dyDescent="0.2">
      <c r="B39" s="45"/>
      <c r="C39" s="46"/>
      <c r="D39" s="46"/>
      <c r="E39" s="46"/>
      <c r="F39" s="46"/>
      <c r="G39" s="46"/>
      <c r="H39" s="40"/>
      <c r="I39" s="40"/>
      <c r="J39" s="40"/>
      <c r="K39" s="40"/>
      <c r="L39" s="40"/>
      <c r="M39" s="40"/>
      <c r="N39" s="40"/>
    </row>
    <row r="40" spans="2:14" x14ac:dyDescent="0.2">
      <c r="B40" s="47"/>
      <c r="C40" s="48" t="s">
        <v>3</v>
      </c>
      <c r="D40" s="49" t="s">
        <v>4</v>
      </c>
      <c r="E40" s="49" t="s">
        <v>5</v>
      </c>
      <c r="F40" s="49" t="s">
        <v>6</v>
      </c>
      <c r="G40" s="49">
        <v>1</v>
      </c>
      <c r="H40" s="50">
        <v>2</v>
      </c>
      <c r="I40" s="50">
        <v>3</v>
      </c>
      <c r="J40" s="50">
        <v>4</v>
      </c>
      <c r="K40" s="50">
        <v>5</v>
      </c>
      <c r="L40" s="51" t="s">
        <v>7</v>
      </c>
      <c r="M40" s="51" t="s">
        <v>8</v>
      </c>
      <c r="N40" s="51" t="s">
        <v>126</v>
      </c>
    </row>
    <row r="41" spans="2:14" ht="15" customHeight="1" x14ac:dyDescent="0.2">
      <c r="B41" s="52" t="s">
        <v>9</v>
      </c>
      <c r="C41" s="30">
        <v>100</v>
      </c>
      <c r="D41" s="27" t="s">
        <v>26</v>
      </c>
      <c r="E41" s="28"/>
      <c r="F41" s="24">
        <v>1</v>
      </c>
      <c r="G41" s="31"/>
      <c r="H41" s="32"/>
      <c r="I41" s="32"/>
      <c r="J41" s="32"/>
      <c r="K41" s="32"/>
      <c r="L41" s="53" t="str">
        <f>IF(COUNT(G41:K41)=0,"", IF(COUNT(G41:K41)=2,SUM(G41:K41)*1.5, IF(COUNT(G41:K41)=3,SUM(G41:K41), IF(COUNT(G41:K41)=5,SUM(G41:K41)-MIN(G41:K41)-MAX(G41:K41), ))))</f>
        <v/>
      </c>
      <c r="M41" s="51" t="str">
        <f t="shared" ref="M41:M42" si="6">IF(ISNUMBER(L41),L41*F41,"")</f>
        <v/>
      </c>
      <c r="N41" s="54" t="str">
        <f>M41</f>
        <v/>
      </c>
    </row>
    <row r="42" spans="2:14" ht="15" customHeight="1" x14ac:dyDescent="0.2">
      <c r="B42" s="55" t="s">
        <v>10</v>
      </c>
      <c r="C42" s="25"/>
      <c r="D42" s="23" t="e">
        <f>VLOOKUP($C42,DiveList!$C$3:$D$71,2,FALSE)</f>
        <v>#N/A</v>
      </c>
      <c r="E42" s="26"/>
      <c r="F42" s="24" t="e">
        <f>VLOOKUP($C42,DiveList!$C$3:$H$71,IF($E42="S",5,IF($E42="P", 4, IF($E42="T", 3,IF($E42="F",6,5)))), FALSE)</f>
        <v>#N/A</v>
      </c>
      <c r="G42" s="33"/>
      <c r="H42" s="33"/>
      <c r="I42" s="33"/>
      <c r="J42" s="33"/>
      <c r="K42" s="33"/>
      <c r="L42" s="53" t="str">
        <f t="shared" ref="L42:L44" si="7">IF(COUNT(G42:K42)=0,"", IF(COUNT(G42:K42)=2,SUM(G42:K42)*1.5, IF(COUNT(G42:K42)=3,SUM(G42:K42), IF(COUNT(G42:K42)=5,SUM(G42:K42)-MIN(G42:K42)-MAX(G42:K42), ))))</f>
        <v/>
      </c>
      <c r="M42" s="51" t="str">
        <f t="shared" si="6"/>
        <v/>
      </c>
      <c r="N42" s="54" t="str">
        <f>IF(AND(ISNUMBER(N41), ISNUMBER(M42)),N41+M42,"")</f>
        <v/>
      </c>
    </row>
    <row r="43" spans="2:14" ht="15" customHeight="1" thickBot="1" x14ac:dyDescent="0.25">
      <c r="B43" s="55" t="s">
        <v>11</v>
      </c>
      <c r="C43" s="25"/>
      <c r="D43" s="23" t="e">
        <f>VLOOKUP($C43,DiveList!$C$3:$D$71,2,FALSE)</f>
        <v>#N/A</v>
      </c>
      <c r="E43" s="26"/>
      <c r="F43" s="24" t="e">
        <f>VLOOKUP($C43,DiveList!$C$3:$H$71,IF($E43="S",5,IF($E43="P", 4, IF($E43="T", 3,IF($E43="F",6,5)))), FALSE)</f>
        <v>#N/A</v>
      </c>
      <c r="G43" s="33"/>
      <c r="H43" s="33"/>
      <c r="I43" s="33"/>
      <c r="J43" s="33"/>
      <c r="K43" s="33"/>
      <c r="L43" s="53" t="str">
        <f t="shared" si="7"/>
        <v/>
      </c>
      <c r="M43" s="51" t="str">
        <f>IF(ISNUMBER(L43),L43*F43,"")</f>
        <v/>
      </c>
      <c r="N43" s="54" t="str">
        <f>IF(AND(ISNUMBER(N42), ISNUMBER(M43)),N42+M43,"")</f>
        <v/>
      </c>
    </row>
    <row r="44" spans="2:14" ht="15" customHeight="1" thickTop="1" thickBot="1" x14ac:dyDescent="0.25">
      <c r="B44" s="56" t="s">
        <v>12</v>
      </c>
      <c r="C44" s="29"/>
      <c r="D44" s="57" t="e">
        <f>VLOOKUP($C44,DiveList!$C$3:$D$71,2,FALSE)</f>
        <v>#N/A</v>
      </c>
      <c r="E44" s="34"/>
      <c r="F44" s="58" t="e">
        <f>VLOOKUP($C44,DiveList!$C$3:$H$71,IF($E44="S",5,IF($E44="P", 4, IF($E44="T", 3,IF($E44="F",6,5)))), FALSE)</f>
        <v>#N/A</v>
      </c>
      <c r="G44" s="35"/>
      <c r="H44" s="36"/>
      <c r="I44" s="36"/>
      <c r="J44" s="36"/>
      <c r="K44" s="36"/>
      <c r="L44" s="59" t="str">
        <f t="shared" si="7"/>
        <v/>
      </c>
      <c r="M44" s="59" t="str">
        <f>IF(ISNUMBER(L44),L44*F44,"")</f>
        <v/>
      </c>
      <c r="N44" s="60" t="str">
        <f>IF(AND(ISNUMBER(N43), ISNUMBER(M44)),N43+M44,"")</f>
        <v/>
      </c>
    </row>
    <row r="45" spans="2:14" ht="14.25" thickTop="1" thickBot="1" x14ac:dyDescent="0.25">
      <c r="B45" s="61"/>
      <c r="C45" s="62"/>
      <c r="D45" s="62"/>
      <c r="E45" s="62"/>
      <c r="F45" s="63"/>
      <c r="G45" s="46"/>
      <c r="H45" s="40"/>
      <c r="I45" s="40"/>
      <c r="J45" s="40"/>
      <c r="K45" s="40"/>
      <c r="L45" s="40"/>
      <c r="M45" s="64" t="s">
        <v>30</v>
      </c>
      <c r="N45" s="74" t="str">
        <f>IF(ISNUMBER(N44),N44,N43)</f>
        <v/>
      </c>
    </row>
    <row r="46" spans="2:14" ht="13.5" thickTop="1" x14ac:dyDescent="0.2">
      <c r="B46" s="1"/>
      <c r="C46" s="5"/>
      <c r="D46" s="5"/>
      <c r="E46" s="5"/>
      <c r="F46" s="6"/>
      <c r="G46" s="2"/>
    </row>
    <row r="47" spans="2:14" ht="20.25" customHeight="1" thickBot="1" x14ac:dyDescent="0.25"/>
    <row r="48" spans="2:14" x14ac:dyDescent="0.2">
      <c r="B48" s="42" t="s">
        <v>13</v>
      </c>
      <c r="C48" s="82"/>
      <c r="D48" s="43" t="s">
        <v>16</v>
      </c>
      <c r="E48" s="9" t="s">
        <v>110</v>
      </c>
      <c r="F48" s="44"/>
      <c r="G48" s="44"/>
      <c r="H48" s="44"/>
      <c r="I48" s="44"/>
      <c r="J48" s="44"/>
      <c r="K48" s="44"/>
      <c r="L48" s="44"/>
      <c r="M48" s="65" t="s">
        <v>128</v>
      </c>
      <c r="N48" s="84"/>
    </row>
    <row r="49" spans="2:14" ht="13.5" thickBot="1" x14ac:dyDescent="0.25">
      <c r="B49" s="71" t="s">
        <v>14</v>
      </c>
      <c r="C49" s="83"/>
      <c r="D49" s="43" t="s">
        <v>17</v>
      </c>
      <c r="E49" s="9" t="s">
        <v>127</v>
      </c>
      <c r="F49" s="44"/>
      <c r="G49" s="44"/>
      <c r="H49" s="44"/>
      <c r="I49" s="44"/>
      <c r="J49" s="44"/>
      <c r="K49" s="44"/>
      <c r="L49" s="44"/>
      <c r="M49" s="72" t="s">
        <v>129</v>
      </c>
      <c r="N49" s="85"/>
    </row>
    <row r="50" spans="2:14" ht="15" customHeight="1" x14ac:dyDescent="0.2">
      <c r="B50" s="45"/>
      <c r="C50" s="46"/>
      <c r="D50" s="46"/>
      <c r="E50" s="46"/>
      <c r="F50" s="46"/>
      <c r="G50" s="46"/>
      <c r="H50" s="40"/>
      <c r="I50" s="40"/>
      <c r="J50" s="40"/>
      <c r="K50" s="40"/>
      <c r="L50" s="40"/>
      <c r="M50" s="40"/>
      <c r="N50" s="40"/>
    </row>
    <row r="51" spans="2:14" ht="15" customHeight="1" x14ac:dyDescent="0.2">
      <c r="B51" s="47"/>
      <c r="C51" s="48" t="s">
        <v>3</v>
      </c>
      <c r="D51" s="49" t="s">
        <v>4</v>
      </c>
      <c r="E51" s="49" t="s">
        <v>5</v>
      </c>
      <c r="F51" s="49" t="s">
        <v>6</v>
      </c>
      <c r="G51" s="49">
        <v>1</v>
      </c>
      <c r="H51" s="50">
        <v>2</v>
      </c>
      <c r="I51" s="50">
        <v>3</v>
      </c>
      <c r="J51" s="50">
        <v>4</v>
      </c>
      <c r="K51" s="50">
        <v>5</v>
      </c>
      <c r="L51" s="51" t="s">
        <v>7</v>
      </c>
      <c r="M51" s="51" t="s">
        <v>8</v>
      </c>
      <c r="N51" s="51" t="s">
        <v>126</v>
      </c>
    </row>
    <row r="52" spans="2:14" ht="15" customHeight="1" x14ac:dyDescent="0.2">
      <c r="B52" s="52" t="s">
        <v>9</v>
      </c>
      <c r="C52" s="30">
        <v>100</v>
      </c>
      <c r="D52" s="27" t="s">
        <v>26</v>
      </c>
      <c r="E52" s="28"/>
      <c r="F52" s="24">
        <v>1</v>
      </c>
      <c r="G52" s="31"/>
      <c r="H52" s="32"/>
      <c r="I52" s="32"/>
      <c r="J52" s="32"/>
      <c r="K52" s="32"/>
      <c r="L52" s="53" t="str">
        <f>IF(COUNT(G52:K52)=0,"", IF(COUNT(G52:K52)=2,SUM(G52:K52)*1.5, IF(COUNT(G52:K52)=3,SUM(G52:K52), IF(COUNT(G52:K52)=5,SUM(G52:K52)-MIN(G52:K52)-MAX(G52:K52), ))))</f>
        <v/>
      </c>
      <c r="M52" s="51" t="str">
        <f t="shared" ref="M52:M53" si="8">IF(ISNUMBER(L52),L52*F52,"")</f>
        <v/>
      </c>
      <c r="N52" s="54" t="str">
        <f>M52</f>
        <v/>
      </c>
    </row>
    <row r="53" spans="2:14" ht="15" customHeight="1" x14ac:dyDescent="0.2">
      <c r="B53" s="55" t="s">
        <v>10</v>
      </c>
      <c r="C53" s="25"/>
      <c r="D53" s="23" t="e">
        <f>VLOOKUP($C53,DiveList!$C$3:$D$71,2,FALSE)</f>
        <v>#N/A</v>
      </c>
      <c r="E53" s="26"/>
      <c r="F53" s="24" t="e">
        <f>VLOOKUP($C53,DiveList!$C$3:$H$71,IF($E53="S",5,IF($E53="P", 4, IF($E53="T", 3,IF($E53="F",6,5)))), FALSE)</f>
        <v>#N/A</v>
      </c>
      <c r="G53" s="33"/>
      <c r="H53" s="33"/>
      <c r="I53" s="33"/>
      <c r="J53" s="33"/>
      <c r="K53" s="33"/>
      <c r="L53" s="53" t="str">
        <f t="shared" ref="L53:L55" si="9">IF(COUNT(G53:K53)=0,"", IF(COUNT(G53:K53)=2,SUM(G53:K53)*1.5, IF(COUNT(G53:K53)=3,SUM(G53:K53), IF(COUNT(G53:K53)=5,SUM(G53:K53)-MIN(G53:K53)-MAX(G53:K53), ))))</f>
        <v/>
      </c>
      <c r="M53" s="51" t="str">
        <f t="shared" si="8"/>
        <v/>
      </c>
      <c r="N53" s="54" t="str">
        <f>IF(AND(ISNUMBER(N52), ISNUMBER(M53)),N52+M53,"")</f>
        <v/>
      </c>
    </row>
    <row r="54" spans="2:14" ht="13.5" thickBot="1" x14ac:dyDescent="0.25">
      <c r="B54" s="55" t="s">
        <v>11</v>
      </c>
      <c r="C54" s="25"/>
      <c r="D54" s="23" t="e">
        <f>VLOOKUP($C54,DiveList!$C$3:$D$71,2,FALSE)</f>
        <v>#N/A</v>
      </c>
      <c r="E54" s="26"/>
      <c r="F54" s="24" t="e">
        <f>VLOOKUP($C54,DiveList!$C$3:$H$71,IF($E54="S",5,IF($E54="P", 4, IF($E54="T", 3,IF($E54="F",6,5)))), FALSE)</f>
        <v>#N/A</v>
      </c>
      <c r="G54" s="33"/>
      <c r="H54" s="33"/>
      <c r="I54" s="33"/>
      <c r="J54" s="33"/>
      <c r="K54" s="33"/>
      <c r="L54" s="53" t="str">
        <f t="shared" si="9"/>
        <v/>
      </c>
      <c r="M54" s="51" t="str">
        <f>IF(ISNUMBER(L54),L54*F54,"")</f>
        <v/>
      </c>
      <c r="N54" s="54" t="str">
        <f>IF(AND(ISNUMBER(N53), ISNUMBER(M54)),N53+M54,"")</f>
        <v/>
      </c>
    </row>
    <row r="55" spans="2:14" ht="14.25" thickTop="1" thickBot="1" x14ac:dyDescent="0.25">
      <c r="B55" s="56" t="s">
        <v>12</v>
      </c>
      <c r="C55" s="29"/>
      <c r="D55" s="57" t="e">
        <f>VLOOKUP($C55,DiveList!$C$3:$D$71,2,FALSE)</f>
        <v>#N/A</v>
      </c>
      <c r="E55" s="34"/>
      <c r="F55" s="58" t="e">
        <f>VLOOKUP($C55,DiveList!$C$3:$H$71,IF($E55="S",5,IF($E55="P", 4, IF($E55="T", 3,IF($E55="F",6,5)))), FALSE)</f>
        <v>#N/A</v>
      </c>
      <c r="G55" s="35"/>
      <c r="H55" s="36"/>
      <c r="I55" s="36"/>
      <c r="J55" s="36"/>
      <c r="K55" s="36"/>
      <c r="L55" s="59" t="str">
        <f t="shared" si="9"/>
        <v/>
      </c>
      <c r="M55" s="59" t="str">
        <f>IF(ISNUMBER(L55),L55*F55,"")</f>
        <v/>
      </c>
      <c r="N55" s="60" t="str">
        <f>IF(AND(ISNUMBER(N54), ISNUMBER(M55)),N54+M55,"")</f>
        <v/>
      </c>
    </row>
    <row r="56" spans="2:14" ht="20.25" customHeight="1" thickTop="1" thickBot="1" x14ac:dyDescent="0.25">
      <c r="B56" s="61"/>
      <c r="C56" s="62"/>
      <c r="D56" s="62"/>
      <c r="E56" s="62"/>
      <c r="F56" s="63"/>
      <c r="G56" s="46"/>
      <c r="H56" s="40"/>
      <c r="I56" s="40"/>
      <c r="J56" s="40"/>
      <c r="K56" s="40"/>
      <c r="L56" s="40"/>
      <c r="M56" s="64" t="s">
        <v>30</v>
      </c>
      <c r="N56" s="74" t="str">
        <f>IF(ISNUMBER(N55),N55,N54)</f>
        <v/>
      </c>
    </row>
    <row r="57" spans="2:14" ht="13.5" thickTop="1" x14ac:dyDescent="0.2">
      <c r="B57" s="1"/>
      <c r="C57" s="5"/>
      <c r="D57" s="5"/>
      <c r="E57" s="5"/>
      <c r="F57" s="6"/>
      <c r="G57" s="2"/>
    </row>
    <row r="58" spans="2:14" ht="15" customHeight="1" thickBot="1" x14ac:dyDescent="0.25"/>
    <row r="59" spans="2:14" ht="15" customHeight="1" x14ac:dyDescent="0.2">
      <c r="B59" s="42" t="s">
        <v>13</v>
      </c>
      <c r="C59" s="82"/>
      <c r="D59" s="43" t="s">
        <v>16</v>
      </c>
      <c r="E59" s="9" t="s">
        <v>110</v>
      </c>
      <c r="F59" s="44"/>
      <c r="G59" s="44"/>
      <c r="H59" s="44"/>
      <c r="I59" s="44"/>
      <c r="J59" s="44"/>
      <c r="K59" s="44"/>
      <c r="L59" s="44"/>
      <c r="M59" s="65" t="s">
        <v>128</v>
      </c>
      <c r="N59" s="84"/>
    </row>
    <row r="60" spans="2:14" ht="15" customHeight="1" thickBot="1" x14ac:dyDescent="0.25">
      <c r="B60" s="71" t="s">
        <v>14</v>
      </c>
      <c r="C60" s="83"/>
      <c r="D60" s="43" t="s">
        <v>17</v>
      </c>
      <c r="E60" s="9" t="s">
        <v>127</v>
      </c>
      <c r="F60" s="44"/>
      <c r="G60" s="44"/>
      <c r="H60" s="44"/>
      <c r="I60" s="44"/>
      <c r="J60" s="44"/>
      <c r="K60" s="44"/>
      <c r="L60" s="44"/>
      <c r="M60" s="72" t="s">
        <v>129</v>
      </c>
      <c r="N60" s="85"/>
    </row>
    <row r="61" spans="2:14" ht="15" customHeight="1" x14ac:dyDescent="0.2">
      <c r="B61" s="45"/>
      <c r="C61" s="46"/>
      <c r="D61" s="46"/>
      <c r="E61" s="46"/>
      <c r="F61" s="46"/>
      <c r="G61" s="46"/>
      <c r="H61" s="40"/>
      <c r="I61" s="40"/>
      <c r="J61" s="40"/>
      <c r="K61" s="40"/>
      <c r="L61" s="40"/>
      <c r="M61" s="40"/>
      <c r="N61" s="40"/>
    </row>
    <row r="62" spans="2:14" x14ac:dyDescent="0.2">
      <c r="B62" s="47"/>
      <c r="C62" s="48" t="s">
        <v>3</v>
      </c>
      <c r="D62" s="49" t="s">
        <v>4</v>
      </c>
      <c r="E62" s="49" t="s">
        <v>5</v>
      </c>
      <c r="F62" s="49" t="s">
        <v>6</v>
      </c>
      <c r="G62" s="49">
        <v>1</v>
      </c>
      <c r="H62" s="50">
        <v>2</v>
      </c>
      <c r="I62" s="50">
        <v>3</v>
      </c>
      <c r="J62" s="50">
        <v>4</v>
      </c>
      <c r="K62" s="50">
        <v>5</v>
      </c>
      <c r="L62" s="51" t="s">
        <v>7</v>
      </c>
      <c r="M62" s="51" t="s">
        <v>8</v>
      </c>
      <c r="N62" s="51" t="s">
        <v>126</v>
      </c>
    </row>
    <row r="63" spans="2:14" x14ac:dyDescent="0.2">
      <c r="B63" s="52" t="s">
        <v>9</v>
      </c>
      <c r="C63" s="30">
        <v>100</v>
      </c>
      <c r="D63" s="27" t="s">
        <v>26</v>
      </c>
      <c r="E63" s="28"/>
      <c r="F63" s="24">
        <v>1</v>
      </c>
      <c r="G63" s="31"/>
      <c r="H63" s="32"/>
      <c r="I63" s="32"/>
      <c r="J63" s="32"/>
      <c r="K63" s="32"/>
      <c r="L63" s="53" t="str">
        <f>IF(COUNT(G63:K63)=0,"", IF(COUNT(G63:K63)=2,SUM(G63:K63)*1.5, IF(COUNT(G63:K63)=3,SUM(G63:K63), IF(COUNT(G63:K63)=5,SUM(G63:K63)-MIN(G63:K63)-MAX(G63:K63), ))))</f>
        <v/>
      </c>
      <c r="M63" s="51" t="str">
        <f t="shared" ref="M63:M64" si="10">IF(ISNUMBER(L63),L63*F63,"")</f>
        <v/>
      </c>
      <c r="N63" s="54" t="str">
        <f>M63</f>
        <v/>
      </c>
    </row>
    <row r="64" spans="2:14" ht="20.25" customHeight="1" x14ac:dyDescent="0.2">
      <c r="B64" s="55" t="s">
        <v>10</v>
      </c>
      <c r="C64" s="25"/>
      <c r="D64" s="23" t="e">
        <f>VLOOKUP($C64,DiveList!$C$3:$D$71,2,FALSE)</f>
        <v>#N/A</v>
      </c>
      <c r="E64" s="26"/>
      <c r="F64" s="24" t="e">
        <f>VLOOKUP($C64,DiveList!$C$3:$H$71,IF($E64="S",5,IF($E64="P", 4, IF($E64="T", 3,IF($E64="F",6,5)))), FALSE)</f>
        <v>#N/A</v>
      </c>
      <c r="G64" s="33"/>
      <c r="H64" s="33"/>
      <c r="I64" s="33"/>
      <c r="J64" s="33"/>
      <c r="K64" s="33"/>
      <c r="L64" s="53" t="str">
        <f t="shared" ref="L64:L66" si="11">IF(COUNT(G64:K64)=0,"", IF(COUNT(G64:K64)=2,SUM(G64:K64)*1.5, IF(COUNT(G64:K64)=3,SUM(G64:K64), IF(COUNT(G64:K64)=5,SUM(G64:K64)-MIN(G64:K64)-MAX(G64:K64), ))))</f>
        <v/>
      </c>
      <c r="M64" s="51" t="str">
        <f t="shared" si="10"/>
        <v/>
      </c>
      <c r="N64" s="54" t="str">
        <f>IF(AND(ISNUMBER(N63), ISNUMBER(M64)),N63+M64,"")</f>
        <v/>
      </c>
    </row>
    <row r="65" spans="2:14" ht="13.5" thickBot="1" x14ac:dyDescent="0.25">
      <c r="B65" s="55" t="s">
        <v>11</v>
      </c>
      <c r="C65" s="25"/>
      <c r="D65" s="23" t="e">
        <f>VLOOKUP($C65,DiveList!$C$3:$D$71,2,FALSE)</f>
        <v>#N/A</v>
      </c>
      <c r="E65" s="26"/>
      <c r="F65" s="24" t="e">
        <f>VLOOKUP($C65,DiveList!$C$3:$H$71,IF($E65="S",5,IF($E65="P", 4, IF($E65="T", 3,IF($E65="F",6,5)))), FALSE)</f>
        <v>#N/A</v>
      </c>
      <c r="G65" s="33"/>
      <c r="H65" s="33"/>
      <c r="I65" s="33"/>
      <c r="J65" s="33"/>
      <c r="K65" s="33"/>
      <c r="L65" s="53" t="str">
        <f t="shared" si="11"/>
        <v/>
      </c>
      <c r="M65" s="51" t="str">
        <f>IF(ISNUMBER(L65),L65*F65,"")</f>
        <v/>
      </c>
      <c r="N65" s="54" t="str">
        <f>IF(AND(ISNUMBER(N64), ISNUMBER(M65)),N64+M65,"")</f>
        <v/>
      </c>
    </row>
    <row r="66" spans="2:14" ht="15" customHeight="1" thickTop="1" thickBot="1" x14ac:dyDescent="0.25">
      <c r="B66" s="56" t="s">
        <v>12</v>
      </c>
      <c r="C66" s="29"/>
      <c r="D66" s="57" t="e">
        <f>VLOOKUP($C66,DiveList!$C$3:$D$71,2,FALSE)</f>
        <v>#N/A</v>
      </c>
      <c r="E66" s="34"/>
      <c r="F66" s="58" t="e">
        <f>VLOOKUP($C66,DiveList!$C$3:$H$71,IF($E66="S",5,IF($E66="P", 4, IF($E66="T", 3,IF($E66="F",6,5)))), FALSE)</f>
        <v>#N/A</v>
      </c>
      <c r="G66" s="35"/>
      <c r="H66" s="36"/>
      <c r="I66" s="36"/>
      <c r="J66" s="36"/>
      <c r="K66" s="36"/>
      <c r="L66" s="59" t="str">
        <f t="shared" si="11"/>
        <v/>
      </c>
      <c r="M66" s="59" t="str">
        <f>IF(ISNUMBER(L66),L66*F66,"")</f>
        <v/>
      </c>
      <c r="N66" s="60" t="str">
        <f>IF(AND(ISNUMBER(N65), ISNUMBER(M66)),N65+M66,"")</f>
        <v/>
      </c>
    </row>
    <row r="67" spans="2:14" ht="15" customHeight="1" thickTop="1" thickBot="1" x14ac:dyDescent="0.25">
      <c r="B67" s="61"/>
      <c r="C67" s="62"/>
      <c r="D67" s="62"/>
      <c r="E67" s="62"/>
      <c r="F67" s="63"/>
      <c r="G67" s="46"/>
      <c r="H67" s="40"/>
      <c r="I67" s="40"/>
      <c r="J67" s="40"/>
      <c r="K67" s="40"/>
      <c r="L67" s="40"/>
      <c r="M67" s="64" t="s">
        <v>30</v>
      </c>
      <c r="N67" s="74" t="str">
        <f>IF(ISNUMBER(N66),N66,N65)</f>
        <v/>
      </c>
    </row>
    <row r="68" spans="2:14" ht="15" customHeight="1" thickTop="1" x14ac:dyDescent="0.2">
      <c r="B68" s="1"/>
      <c r="C68" s="5"/>
      <c r="D68" s="5"/>
      <c r="E68" s="5"/>
      <c r="F68" s="6"/>
      <c r="G68" s="2"/>
    </row>
    <row r="69" spans="2:14" ht="15" customHeight="1" thickBot="1" x14ac:dyDescent="0.25"/>
    <row r="70" spans="2:14" x14ac:dyDescent="0.2">
      <c r="B70" s="42" t="s">
        <v>13</v>
      </c>
      <c r="C70" s="82"/>
      <c r="D70" s="43" t="s">
        <v>16</v>
      </c>
      <c r="E70" s="9" t="s">
        <v>110</v>
      </c>
      <c r="F70" s="44"/>
      <c r="G70" s="44"/>
      <c r="H70" s="44"/>
      <c r="I70" s="44"/>
      <c r="J70" s="44"/>
      <c r="K70" s="44"/>
      <c r="L70" s="44"/>
      <c r="M70" s="65" t="s">
        <v>128</v>
      </c>
      <c r="N70" s="84"/>
    </row>
    <row r="71" spans="2:14" ht="13.5" thickBot="1" x14ac:dyDescent="0.25">
      <c r="B71" s="71" t="s">
        <v>14</v>
      </c>
      <c r="C71" s="83"/>
      <c r="D71" s="43" t="s">
        <v>17</v>
      </c>
      <c r="E71" s="9" t="s">
        <v>127</v>
      </c>
      <c r="F71" s="44"/>
      <c r="G71" s="44"/>
      <c r="H71" s="44"/>
      <c r="I71" s="44"/>
      <c r="J71" s="44"/>
      <c r="K71" s="44"/>
      <c r="L71" s="44"/>
      <c r="M71" s="72" t="s">
        <v>129</v>
      </c>
      <c r="N71" s="85"/>
    </row>
    <row r="72" spans="2:14" ht="20.25" customHeight="1" x14ac:dyDescent="0.2">
      <c r="B72" s="45"/>
      <c r="C72" s="46"/>
      <c r="D72" s="46"/>
      <c r="E72" s="46"/>
      <c r="F72" s="46"/>
      <c r="G72" s="46"/>
      <c r="H72" s="40"/>
      <c r="I72" s="40"/>
      <c r="J72" s="40"/>
      <c r="K72" s="40"/>
      <c r="L72" s="40"/>
      <c r="M72" s="40"/>
      <c r="N72" s="40"/>
    </row>
    <row r="73" spans="2:14" x14ac:dyDescent="0.2">
      <c r="B73" s="47"/>
      <c r="C73" s="48" t="s">
        <v>3</v>
      </c>
      <c r="D73" s="49" t="s">
        <v>4</v>
      </c>
      <c r="E73" s="49" t="s">
        <v>5</v>
      </c>
      <c r="F73" s="49" t="s">
        <v>6</v>
      </c>
      <c r="G73" s="49">
        <v>1</v>
      </c>
      <c r="H73" s="50">
        <v>2</v>
      </c>
      <c r="I73" s="50">
        <v>3</v>
      </c>
      <c r="J73" s="50">
        <v>4</v>
      </c>
      <c r="K73" s="50">
        <v>5</v>
      </c>
      <c r="L73" s="51" t="s">
        <v>7</v>
      </c>
      <c r="M73" s="51" t="s">
        <v>8</v>
      </c>
      <c r="N73" s="51" t="s">
        <v>126</v>
      </c>
    </row>
    <row r="74" spans="2:14" ht="15" customHeight="1" x14ac:dyDescent="0.2">
      <c r="B74" s="52" t="s">
        <v>9</v>
      </c>
      <c r="C74" s="30">
        <v>100</v>
      </c>
      <c r="D74" s="27" t="s">
        <v>26</v>
      </c>
      <c r="E74" s="28"/>
      <c r="F74" s="24">
        <v>1</v>
      </c>
      <c r="G74" s="31"/>
      <c r="H74" s="32"/>
      <c r="I74" s="32"/>
      <c r="J74" s="32"/>
      <c r="K74" s="32"/>
      <c r="L74" s="53" t="str">
        <f>IF(COUNT(G74:K74)=0,"", IF(COUNT(G74:K74)=2,SUM(G74:K74)*1.5, IF(COUNT(G74:K74)=3,SUM(G74:K74), IF(COUNT(G74:K74)=5,SUM(G74:K74)-MIN(G74:K74)-MAX(G74:K74), ))))</f>
        <v/>
      </c>
      <c r="M74" s="51" t="str">
        <f t="shared" ref="M74:M75" si="12">IF(ISNUMBER(L74),L74*F74,"")</f>
        <v/>
      </c>
      <c r="N74" s="54" t="str">
        <f>M74</f>
        <v/>
      </c>
    </row>
    <row r="75" spans="2:14" ht="15" customHeight="1" x14ac:dyDescent="0.2">
      <c r="B75" s="55" t="s">
        <v>10</v>
      </c>
      <c r="C75" s="25"/>
      <c r="D75" s="23" t="e">
        <f>VLOOKUP($C75,DiveList!$C$3:$D$71,2,FALSE)</f>
        <v>#N/A</v>
      </c>
      <c r="E75" s="26"/>
      <c r="F75" s="24" t="e">
        <f>VLOOKUP($C75,DiveList!$C$3:$H$71,IF($E75="S",5,IF($E75="P", 4, IF($E75="T", 3,IF($E75="F",6,5)))), FALSE)</f>
        <v>#N/A</v>
      </c>
      <c r="G75" s="33"/>
      <c r="H75" s="33"/>
      <c r="I75" s="33"/>
      <c r="J75" s="33"/>
      <c r="K75" s="33"/>
      <c r="L75" s="53" t="str">
        <f t="shared" ref="L75:L77" si="13">IF(COUNT(G75:K75)=0,"", IF(COUNT(G75:K75)=2,SUM(G75:K75)*1.5, IF(COUNT(G75:K75)=3,SUM(G75:K75), IF(COUNT(G75:K75)=5,SUM(G75:K75)-MIN(G75:K75)-MAX(G75:K75), ))))</f>
        <v/>
      </c>
      <c r="M75" s="51" t="str">
        <f t="shared" si="12"/>
        <v/>
      </c>
      <c r="N75" s="54" t="str">
        <f>IF(AND(ISNUMBER(N74), ISNUMBER(M75)),N74+M75,"")</f>
        <v/>
      </c>
    </row>
    <row r="76" spans="2:14" ht="15" customHeight="1" thickBot="1" x14ac:dyDescent="0.25">
      <c r="B76" s="55" t="s">
        <v>11</v>
      </c>
      <c r="C76" s="25"/>
      <c r="D76" s="23" t="e">
        <f>VLOOKUP($C76,DiveList!$C$3:$D$71,2,FALSE)</f>
        <v>#N/A</v>
      </c>
      <c r="E76" s="26"/>
      <c r="F76" s="24" t="e">
        <f>VLOOKUP($C76,DiveList!$C$3:$H$71,IF($E76="S",5,IF($E76="P", 4, IF($E76="T", 3,IF($E76="F",6,5)))), FALSE)</f>
        <v>#N/A</v>
      </c>
      <c r="G76" s="33"/>
      <c r="H76" s="33"/>
      <c r="I76" s="33"/>
      <c r="J76" s="33"/>
      <c r="K76" s="33"/>
      <c r="L76" s="53" t="str">
        <f t="shared" si="13"/>
        <v/>
      </c>
      <c r="M76" s="51" t="str">
        <f>IF(ISNUMBER(L76),L76*F76,"")</f>
        <v/>
      </c>
      <c r="N76" s="54" t="str">
        <f>IF(AND(ISNUMBER(N75), ISNUMBER(M76)),N75+M76,"")</f>
        <v/>
      </c>
    </row>
    <row r="77" spans="2:14" ht="15" customHeight="1" thickTop="1" thickBot="1" x14ac:dyDescent="0.25">
      <c r="B77" s="56" t="s">
        <v>12</v>
      </c>
      <c r="C77" s="29"/>
      <c r="D77" s="57" t="e">
        <f>VLOOKUP($C77,DiveList!$C$3:$D$71,2,FALSE)</f>
        <v>#N/A</v>
      </c>
      <c r="E77" s="34"/>
      <c r="F77" s="58" t="e">
        <f>VLOOKUP($C77,DiveList!$C$3:$H$71,IF($E77="S",5,IF($E77="P", 4, IF($E77="T", 3,IF($E77="F",6,5)))), FALSE)</f>
        <v>#N/A</v>
      </c>
      <c r="G77" s="35"/>
      <c r="H77" s="36"/>
      <c r="I77" s="36"/>
      <c r="J77" s="36"/>
      <c r="K77" s="36"/>
      <c r="L77" s="59" t="str">
        <f t="shared" si="13"/>
        <v/>
      </c>
      <c r="M77" s="59" t="str">
        <f>IF(ISNUMBER(L77),L77*F77,"")</f>
        <v/>
      </c>
      <c r="N77" s="60" t="str">
        <f>IF(AND(ISNUMBER(N76), ISNUMBER(M77)),N76+M77,"")</f>
        <v/>
      </c>
    </row>
    <row r="78" spans="2:14" ht="14.25" thickTop="1" thickBot="1" x14ac:dyDescent="0.25">
      <c r="B78" s="61"/>
      <c r="C78" s="62"/>
      <c r="D78" s="62"/>
      <c r="E78" s="62"/>
      <c r="F78" s="63"/>
      <c r="G78" s="46"/>
      <c r="H78" s="40"/>
      <c r="I78" s="40"/>
      <c r="J78" s="40"/>
      <c r="K78" s="40"/>
      <c r="L78" s="40"/>
      <c r="M78" s="64" t="s">
        <v>30</v>
      </c>
      <c r="N78" s="74" t="str">
        <f>IF(ISNUMBER(N77),N77,N76)</f>
        <v/>
      </c>
    </row>
    <row r="79" spans="2:14" ht="13.5" thickTop="1" x14ac:dyDescent="0.2">
      <c r="B79" s="1"/>
      <c r="C79" s="5"/>
      <c r="D79" s="5"/>
      <c r="E79" s="5"/>
      <c r="F79" s="6"/>
      <c r="G79" s="2"/>
    </row>
    <row r="80" spans="2:14" ht="20.25" customHeight="1" thickBot="1" x14ac:dyDescent="0.25"/>
    <row r="81" spans="2:14" x14ac:dyDescent="0.2">
      <c r="B81" s="42" t="s">
        <v>13</v>
      </c>
      <c r="C81" s="82"/>
      <c r="D81" s="43" t="s">
        <v>16</v>
      </c>
      <c r="E81" s="9" t="s">
        <v>110</v>
      </c>
      <c r="F81" s="44"/>
      <c r="G81" s="44"/>
      <c r="H81" s="44"/>
      <c r="I81" s="44"/>
      <c r="J81" s="44"/>
      <c r="K81" s="44"/>
      <c r="L81" s="44"/>
      <c r="M81" s="65" t="s">
        <v>128</v>
      </c>
      <c r="N81" s="84"/>
    </row>
    <row r="82" spans="2:14" ht="15" customHeight="1" thickBot="1" x14ac:dyDescent="0.25">
      <c r="B82" s="71" t="s">
        <v>14</v>
      </c>
      <c r="C82" s="83"/>
      <c r="D82" s="43" t="s">
        <v>17</v>
      </c>
      <c r="E82" s="9" t="s">
        <v>127</v>
      </c>
      <c r="F82" s="44"/>
      <c r="G82" s="44"/>
      <c r="H82" s="44"/>
      <c r="I82" s="44"/>
      <c r="J82" s="44"/>
      <c r="K82" s="44"/>
      <c r="L82" s="44"/>
      <c r="M82" s="72" t="s">
        <v>129</v>
      </c>
      <c r="N82" s="85"/>
    </row>
    <row r="83" spans="2:14" ht="15" customHeight="1" x14ac:dyDescent="0.2">
      <c r="B83" s="45"/>
      <c r="C83" s="46"/>
      <c r="D83" s="46"/>
      <c r="E83" s="46"/>
      <c r="F83" s="46"/>
      <c r="G83" s="46"/>
      <c r="H83" s="40"/>
      <c r="I83" s="40"/>
      <c r="J83" s="40"/>
      <c r="K83" s="40"/>
      <c r="L83" s="40"/>
      <c r="M83" s="40"/>
      <c r="N83" s="40"/>
    </row>
    <row r="84" spans="2:14" ht="15" customHeight="1" x14ac:dyDescent="0.2">
      <c r="B84" s="47"/>
      <c r="C84" s="48" t="s">
        <v>3</v>
      </c>
      <c r="D84" s="49" t="s">
        <v>4</v>
      </c>
      <c r="E84" s="49" t="s">
        <v>5</v>
      </c>
      <c r="F84" s="49" t="s">
        <v>6</v>
      </c>
      <c r="G84" s="49">
        <v>1</v>
      </c>
      <c r="H84" s="50">
        <v>2</v>
      </c>
      <c r="I84" s="50">
        <v>3</v>
      </c>
      <c r="J84" s="50">
        <v>4</v>
      </c>
      <c r="K84" s="50">
        <v>5</v>
      </c>
      <c r="L84" s="51" t="s">
        <v>7</v>
      </c>
      <c r="M84" s="51" t="s">
        <v>8</v>
      </c>
      <c r="N84" s="51" t="s">
        <v>126</v>
      </c>
    </row>
    <row r="85" spans="2:14" ht="15" customHeight="1" x14ac:dyDescent="0.2">
      <c r="B85" s="52" t="s">
        <v>9</v>
      </c>
      <c r="C85" s="30">
        <v>100</v>
      </c>
      <c r="D85" s="27" t="s">
        <v>26</v>
      </c>
      <c r="E85" s="28"/>
      <c r="F85" s="24">
        <v>1</v>
      </c>
      <c r="G85" s="31"/>
      <c r="H85" s="32"/>
      <c r="I85" s="32"/>
      <c r="J85" s="32"/>
      <c r="K85" s="32"/>
      <c r="L85" s="53" t="str">
        <f>IF(COUNT(G85:K85)=0,"", IF(COUNT(G85:K85)=2,SUM(G85:K85)*1.5, IF(COUNT(G85:K85)=3,SUM(G85:K85), IF(COUNT(G85:K85)=5,SUM(G85:K85)-MIN(G85:K85)-MAX(G85:K85), ))))</f>
        <v/>
      </c>
      <c r="M85" s="51" t="str">
        <f t="shared" ref="M85:M86" si="14">IF(ISNUMBER(L85),L85*F85,"")</f>
        <v/>
      </c>
      <c r="N85" s="54" t="str">
        <f>M85</f>
        <v/>
      </c>
    </row>
    <row r="86" spans="2:14" x14ac:dyDescent="0.2">
      <c r="B86" s="55" t="s">
        <v>10</v>
      </c>
      <c r="C86" s="25"/>
      <c r="D86" s="23" t="e">
        <f>VLOOKUP($C86,DiveList!$C$3:$D$71,2,FALSE)</f>
        <v>#N/A</v>
      </c>
      <c r="E86" s="26"/>
      <c r="F86" s="24" t="e">
        <f>VLOOKUP($C86,DiveList!$C$3:$H$71,IF($E86="S",5,IF($E86="P", 4, IF($E86="T", 3,IF($E86="F",6,5)))), FALSE)</f>
        <v>#N/A</v>
      </c>
      <c r="G86" s="33"/>
      <c r="H86" s="33"/>
      <c r="I86" s="33"/>
      <c r="J86" s="33"/>
      <c r="K86" s="33"/>
      <c r="L86" s="53" t="str">
        <f t="shared" ref="L86:L88" si="15">IF(COUNT(G86:K86)=0,"", IF(COUNT(G86:K86)=2,SUM(G86:K86)*1.5, IF(COUNT(G86:K86)=3,SUM(G86:K86), IF(COUNT(G86:K86)=5,SUM(G86:K86)-MIN(G86:K86)-MAX(G86:K86), ))))</f>
        <v/>
      </c>
      <c r="M86" s="51" t="str">
        <f t="shared" si="14"/>
        <v/>
      </c>
      <c r="N86" s="54" t="str">
        <f>IF(AND(ISNUMBER(N85), ISNUMBER(M86)),N85+M86,"")</f>
        <v/>
      </c>
    </row>
    <row r="87" spans="2:14" ht="13.5" thickBot="1" x14ac:dyDescent="0.25">
      <c r="B87" s="55" t="s">
        <v>11</v>
      </c>
      <c r="C87" s="25"/>
      <c r="D87" s="23" t="e">
        <f>VLOOKUP($C87,DiveList!$C$3:$D$71,2,FALSE)</f>
        <v>#N/A</v>
      </c>
      <c r="E87" s="26"/>
      <c r="F87" s="24" t="e">
        <f>VLOOKUP($C87,DiveList!$C$3:$H$71,IF($E87="S",5,IF($E87="P", 4, IF($E87="T", 3,IF($E87="F",6,5)))), FALSE)</f>
        <v>#N/A</v>
      </c>
      <c r="G87" s="33"/>
      <c r="H87" s="33"/>
      <c r="I87" s="33"/>
      <c r="J87" s="33"/>
      <c r="K87" s="33"/>
      <c r="L87" s="53" t="str">
        <f t="shared" si="15"/>
        <v/>
      </c>
      <c r="M87" s="51" t="str">
        <f>IF(ISNUMBER(L87),L87*F87,"")</f>
        <v/>
      </c>
      <c r="N87" s="54" t="str">
        <f>IF(AND(ISNUMBER(N86), ISNUMBER(M87)),N86+M87,"")</f>
        <v/>
      </c>
    </row>
    <row r="88" spans="2:14" ht="20.25" customHeight="1" thickTop="1" thickBot="1" x14ac:dyDescent="0.25">
      <c r="B88" s="56" t="s">
        <v>12</v>
      </c>
      <c r="C88" s="29"/>
      <c r="D88" s="57" t="e">
        <f>VLOOKUP($C88,DiveList!$C$3:$D$71,2,FALSE)</f>
        <v>#N/A</v>
      </c>
      <c r="E88" s="34"/>
      <c r="F88" s="58" t="e">
        <f>VLOOKUP($C88,DiveList!$C$3:$H$71,IF($E88="S",5,IF($E88="P", 4, IF($E88="T", 3,IF($E88="F",6,5)))), FALSE)</f>
        <v>#N/A</v>
      </c>
      <c r="G88" s="35"/>
      <c r="H88" s="36"/>
      <c r="I88" s="36"/>
      <c r="J88" s="36"/>
      <c r="K88" s="36"/>
      <c r="L88" s="59" t="str">
        <f t="shared" si="15"/>
        <v/>
      </c>
      <c r="M88" s="59" t="str">
        <f>IF(ISNUMBER(L88),L88*F88,"")</f>
        <v/>
      </c>
      <c r="N88" s="60" t="str">
        <f>IF(AND(ISNUMBER(N87), ISNUMBER(M88)),N87+M88,"")</f>
        <v/>
      </c>
    </row>
    <row r="89" spans="2:14" ht="14.25" thickTop="1" thickBot="1" x14ac:dyDescent="0.25">
      <c r="B89" s="61"/>
      <c r="C89" s="62"/>
      <c r="D89" s="62"/>
      <c r="E89" s="62"/>
      <c r="F89" s="63"/>
      <c r="G89" s="46"/>
      <c r="H89" s="40"/>
      <c r="I89" s="40"/>
      <c r="J89" s="40"/>
      <c r="K89" s="40"/>
      <c r="L89" s="40"/>
      <c r="M89" s="64" t="s">
        <v>30</v>
      </c>
      <c r="N89" s="74" t="str">
        <f>IF(ISNUMBER(N88),N88,N87)</f>
        <v/>
      </c>
    </row>
    <row r="90" spans="2:14" ht="15" customHeight="1" thickTop="1" x14ac:dyDescent="0.2">
      <c r="B90" s="1"/>
      <c r="C90" s="5"/>
      <c r="D90" s="5"/>
      <c r="E90" s="5"/>
      <c r="F90" s="6"/>
      <c r="G90" s="2"/>
    </row>
    <row r="91" spans="2:14" ht="15" customHeight="1" thickBot="1" x14ac:dyDescent="0.25"/>
    <row r="92" spans="2:14" ht="15" customHeight="1" x14ac:dyDescent="0.2">
      <c r="B92" s="42" t="s">
        <v>13</v>
      </c>
      <c r="C92" s="82"/>
      <c r="D92" s="43" t="s">
        <v>16</v>
      </c>
      <c r="E92" s="9" t="s">
        <v>110</v>
      </c>
      <c r="F92" s="44"/>
      <c r="G92" s="44"/>
      <c r="H92" s="44"/>
      <c r="I92" s="44"/>
      <c r="J92" s="44"/>
      <c r="K92" s="44"/>
      <c r="L92" s="44"/>
      <c r="M92" s="65" t="s">
        <v>128</v>
      </c>
      <c r="N92" s="84"/>
    </row>
    <row r="93" spans="2:14" ht="15" customHeight="1" thickBot="1" x14ac:dyDescent="0.25">
      <c r="B93" s="71" t="s">
        <v>14</v>
      </c>
      <c r="C93" s="83"/>
      <c r="D93" s="43" t="s">
        <v>17</v>
      </c>
      <c r="E93" s="9" t="s">
        <v>127</v>
      </c>
      <c r="F93" s="44"/>
      <c r="G93" s="44"/>
      <c r="H93" s="44"/>
      <c r="I93" s="44"/>
      <c r="J93" s="44"/>
      <c r="K93" s="44"/>
      <c r="L93" s="44"/>
      <c r="M93" s="72" t="s">
        <v>129</v>
      </c>
      <c r="N93" s="85"/>
    </row>
    <row r="94" spans="2:14" x14ac:dyDescent="0.2">
      <c r="B94" s="45"/>
      <c r="C94" s="46"/>
      <c r="D94" s="46"/>
      <c r="E94" s="46"/>
      <c r="F94" s="46"/>
      <c r="G94" s="46"/>
      <c r="H94" s="40"/>
      <c r="I94" s="40"/>
      <c r="J94" s="40"/>
      <c r="K94" s="40"/>
      <c r="L94" s="40"/>
      <c r="M94" s="40"/>
      <c r="N94" s="40"/>
    </row>
    <row r="95" spans="2:14" x14ac:dyDescent="0.2">
      <c r="B95" s="47"/>
      <c r="C95" s="48" t="s">
        <v>3</v>
      </c>
      <c r="D95" s="49" t="s">
        <v>4</v>
      </c>
      <c r="E95" s="49" t="s">
        <v>5</v>
      </c>
      <c r="F95" s="49" t="s">
        <v>6</v>
      </c>
      <c r="G95" s="49">
        <v>1</v>
      </c>
      <c r="H95" s="50">
        <v>2</v>
      </c>
      <c r="I95" s="50">
        <v>3</v>
      </c>
      <c r="J95" s="50">
        <v>4</v>
      </c>
      <c r="K95" s="50">
        <v>5</v>
      </c>
      <c r="L95" s="51" t="s">
        <v>7</v>
      </c>
      <c r="M95" s="51" t="s">
        <v>8</v>
      </c>
      <c r="N95" s="51" t="s">
        <v>126</v>
      </c>
    </row>
    <row r="96" spans="2:14" ht="20.25" customHeight="1" x14ac:dyDescent="0.2">
      <c r="B96" s="52" t="s">
        <v>9</v>
      </c>
      <c r="C96" s="30">
        <v>100</v>
      </c>
      <c r="D96" s="27" t="s">
        <v>26</v>
      </c>
      <c r="E96" s="28"/>
      <c r="F96" s="24">
        <v>1</v>
      </c>
      <c r="G96" s="31"/>
      <c r="H96" s="32"/>
      <c r="I96" s="32"/>
      <c r="J96" s="32"/>
      <c r="K96" s="32"/>
      <c r="L96" s="53" t="str">
        <f>IF(COUNT(G96:K96)=0,"", IF(COUNT(G96:K96)=2,SUM(G96:K96)*1.5, IF(COUNT(G96:K96)=3,SUM(G96:K96), IF(COUNT(G96:K96)=5,SUM(G96:K96)-MIN(G96:K96)-MAX(G96:K96), ))))</f>
        <v/>
      </c>
      <c r="M96" s="51" t="str">
        <f t="shared" ref="M96:M97" si="16">IF(ISNUMBER(L96),L96*F96,"")</f>
        <v/>
      </c>
      <c r="N96" s="54" t="str">
        <f>M96</f>
        <v/>
      </c>
    </row>
    <row r="97" spans="2:14" x14ac:dyDescent="0.2">
      <c r="B97" s="55" t="s">
        <v>10</v>
      </c>
      <c r="C97" s="25"/>
      <c r="D97" s="23" t="e">
        <f>VLOOKUP($C97,DiveList!$C$3:$D$71,2,FALSE)</f>
        <v>#N/A</v>
      </c>
      <c r="E97" s="26"/>
      <c r="F97" s="24" t="e">
        <f>VLOOKUP($C97,DiveList!$C$3:$H$71,IF($E97="S",5,IF($E97="P", 4, IF($E97="T", 3,IF($E97="F",6,5)))), FALSE)</f>
        <v>#N/A</v>
      </c>
      <c r="G97" s="33"/>
      <c r="H97" s="33"/>
      <c r="I97" s="33"/>
      <c r="J97" s="33"/>
      <c r="K97" s="33"/>
      <c r="L97" s="53" t="str">
        <f t="shared" ref="L97:L99" si="17">IF(COUNT(G97:K97)=0,"", IF(COUNT(G97:K97)=2,SUM(G97:K97)*1.5, IF(COUNT(G97:K97)=3,SUM(G97:K97), IF(COUNT(G97:K97)=5,SUM(G97:K97)-MIN(G97:K97)-MAX(G97:K97), ))))</f>
        <v/>
      </c>
      <c r="M97" s="51" t="str">
        <f t="shared" si="16"/>
        <v/>
      </c>
      <c r="N97" s="54" t="str">
        <f>IF(AND(ISNUMBER(N96), ISNUMBER(M97)),N96+M97,"")</f>
        <v/>
      </c>
    </row>
    <row r="98" spans="2:14" ht="15" customHeight="1" thickBot="1" x14ac:dyDescent="0.25">
      <c r="B98" s="55" t="s">
        <v>11</v>
      </c>
      <c r="C98" s="25"/>
      <c r="D98" s="23" t="e">
        <f>VLOOKUP($C98,DiveList!$C$3:$D$71,2,FALSE)</f>
        <v>#N/A</v>
      </c>
      <c r="E98" s="26"/>
      <c r="F98" s="24" t="e">
        <f>VLOOKUP($C98,DiveList!$C$3:$H$71,IF($E98="S",5,IF($E98="P", 4, IF($E98="T", 3,IF($E98="F",6,5)))), FALSE)</f>
        <v>#N/A</v>
      </c>
      <c r="G98" s="33"/>
      <c r="H98" s="33"/>
      <c r="I98" s="33"/>
      <c r="J98" s="33"/>
      <c r="K98" s="33"/>
      <c r="L98" s="53" t="str">
        <f t="shared" si="17"/>
        <v/>
      </c>
      <c r="M98" s="51" t="str">
        <f>IF(ISNUMBER(L98),L98*F98,"")</f>
        <v/>
      </c>
      <c r="N98" s="54" t="str">
        <f>IF(AND(ISNUMBER(N97), ISNUMBER(M98)),N97+M98,"")</f>
        <v/>
      </c>
    </row>
    <row r="99" spans="2:14" ht="15" customHeight="1" thickTop="1" thickBot="1" x14ac:dyDescent="0.25">
      <c r="B99" s="56" t="s">
        <v>12</v>
      </c>
      <c r="C99" s="29"/>
      <c r="D99" s="57" t="e">
        <f>VLOOKUP($C99,DiveList!$C$3:$D$71,2,FALSE)</f>
        <v>#N/A</v>
      </c>
      <c r="E99" s="34"/>
      <c r="F99" s="58" t="e">
        <f>VLOOKUP($C99,DiveList!$C$3:$H$71,IF($E99="S",5,IF($E99="P", 4, IF($E99="T", 3,IF($E99="F",6,5)))), FALSE)</f>
        <v>#N/A</v>
      </c>
      <c r="G99" s="35"/>
      <c r="H99" s="36"/>
      <c r="I99" s="36"/>
      <c r="J99" s="36"/>
      <c r="K99" s="36"/>
      <c r="L99" s="59" t="str">
        <f t="shared" si="17"/>
        <v/>
      </c>
      <c r="M99" s="59" t="str">
        <f>IF(ISNUMBER(L99),L99*F99,"")</f>
        <v/>
      </c>
      <c r="N99" s="60" t="str">
        <f>IF(AND(ISNUMBER(N98), ISNUMBER(M99)),N98+M99,"")</f>
        <v/>
      </c>
    </row>
    <row r="100" spans="2:14" ht="15" customHeight="1" thickTop="1" thickBot="1" x14ac:dyDescent="0.25">
      <c r="B100" s="61"/>
      <c r="C100" s="62"/>
      <c r="D100" s="62"/>
      <c r="E100" s="62"/>
      <c r="F100" s="63"/>
      <c r="G100" s="46"/>
      <c r="H100" s="40"/>
      <c r="I100" s="40"/>
      <c r="J100" s="40"/>
      <c r="K100" s="40"/>
      <c r="L100" s="40"/>
      <c r="M100" s="64" t="s">
        <v>30</v>
      </c>
      <c r="N100" s="74" t="str">
        <f>IF(ISNUMBER(N99),N99,N98)</f>
        <v/>
      </c>
    </row>
    <row r="101" spans="2:14" ht="15" customHeight="1" thickTop="1" x14ac:dyDescent="0.2">
      <c r="B101" s="1"/>
      <c r="C101" s="5"/>
      <c r="D101" s="5"/>
      <c r="E101" s="5"/>
      <c r="F101" s="6"/>
      <c r="G101" s="2"/>
    </row>
    <row r="102" spans="2:14" ht="13.5" thickBot="1" x14ac:dyDescent="0.25"/>
    <row r="103" spans="2:14" x14ac:dyDescent="0.2">
      <c r="B103" s="42" t="s">
        <v>13</v>
      </c>
      <c r="C103" s="82"/>
      <c r="D103" s="43" t="s">
        <v>16</v>
      </c>
      <c r="E103" s="9" t="s">
        <v>110</v>
      </c>
      <c r="F103" s="44"/>
      <c r="G103" s="44"/>
      <c r="H103" s="44"/>
      <c r="I103" s="44"/>
      <c r="J103" s="44"/>
      <c r="K103" s="44"/>
      <c r="L103" s="44"/>
      <c r="M103" s="65" t="s">
        <v>128</v>
      </c>
      <c r="N103" s="84"/>
    </row>
    <row r="104" spans="2:14" ht="20.25" customHeight="1" thickBot="1" x14ac:dyDescent="0.25">
      <c r="B104" s="71" t="s">
        <v>14</v>
      </c>
      <c r="C104" s="83"/>
      <c r="D104" s="43" t="s">
        <v>17</v>
      </c>
      <c r="E104" s="9" t="s">
        <v>127</v>
      </c>
      <c r="F104" s="44"/>
      <c r="G104" s="44"/>
      <c r="H104" s="44"/>
      <c r="I104" s="44"/>
      <c r="J104" s="44"/>
      <c r="K104" s="44"/>
      <c r="L104" s="44"/>
      <c r="M104" s="72" t="s">
        <v>129</v>
      </c>
      <c r="N104" s="85"/>
    </row>
    <row r="105" spans="2:14" x14ac:dyDescent="0.2">
      <c r="B105" s="45"/>
      <c r="C105" s="46"/>
      <c r="D105" s="46"/>
      <c r="E105" s="46"/>
      <c r="F105" s="46"/>
      <c r="G105" s="46"/>
      <c r="H105" s="40"/>
      <c r="I105" s="40"/>
      <c r="J105" s="40"/>
      <c r="K105" s="40"/>
      <c r="L105" s="40"/>
      <c r="M105" s="40"/>
      <c r="N105" s="40"/>
    </row>
    <row r="106" spans="2:14" x14ac:dyDescent="0.2">
      <c r="B106" s="47"/>
      <c r="C106" s="48" t="s">
        <v>3</v>
      </c>
      <c r="D106" s="49" t="s">
        <v>4</v>
      </c>
      <c r="E106" s="49" t="s">
        <v>5</v>
      </c>
      <c r="F106" s="49" t="s">
        <v>6</v>
      </c>
      <c r="G106" s="49">
        <v>1</v>
      </c>
      <c r="H106" s="50">
        <v>2</v>
      </c>
      <c r="I106" s="50">
        <v>3</v>
      </c>
      <c r="J106" s="50">
        <v>4</v>
      </c>
      <c r="K106" s="50">
        <v>5</v>
      </c>
      <c r="L106" s="51" t="s">
        <v>7</v>
      </c>
      <c r="M106" s="51" t="s">
        <v>8</v>
      </c>
      <c r="N106" s="51" t="s">
        <v>126</v>
      </c>
    </row>
    <row r="107" spans="2:14" x14ac:dyDescent="0.2">
      <c r="B107" s="52" t="s">
        <v>9</v>
      </c>
      <c r="C107" s="30">
        <v>100</v>
      </c>
      <c r="D107" s="27" t="s">
        <v>26</v>
      </c>
      <c r="E107" s="28"/>
      <c r="F107" s="24">
        <v>1</v>
      </c>
      <c r="G107" s="31"/>
      <c r="H107" s="32"/>
      <c r="I107" s="32"/>
      <c r="J107" s="32"/>
      <c r="K107" s="32"/>
      <c r="L107" s="53" t="str">
        <f>IF(COUNT(G107:K107)=0,"", IF(COUNT(G107:K107)=2,SUM(G107:K107)*1.5, IF(COUNT(G107:K107)=3,SUM(G107:K107), IF(COUNT(G107:K107)=5,SUM(G107:K107)-MIN(G107:K107)-MAX(G107:K107), ))))</f>
        <v/>
      </c>
      <c r="M107" s="51" t="str">
        <f t="shared" ref="M107:M108" si="18">IF(ISNUMBER(L107),L107*F107,"")</f>
        <v/>
      </c>
      <c r="N107" s="54" t="str">
        <f>M107</f>
        <v/>
      </c>
    </row>
    <row r="108" spans="2:14" x14ac:dyDescent="0.2">
      <c r="B108" s="55" t="s">
        <v>10</v>
      </c>
      <c r="C108" s="25"/>
      <c r="D108" s="23" t="e">
        <f>VLOOKUP($C108,DiveList!$C$3:$D$71,2,FALSE)</f>
        <v>#N/A</v>
      </c>
      <c r="E108" s="26"/>
      <c r="F108" s="24" t="e">
        <f>VLOOKUP($C108,DiveList!$C$3:$H$71,IF($E108="S",5,IF($E108="P", 4, IF($E108="T", 3,IF($E108="F",6,5)))), FALSE)</f>
        <v>#N/A</v>
      </c>
      <c r="G108" s="33"/>
      <c r="H108" s="33"/>
      <c r="I108" s="33"/>
      <c r="J108" s="33"/>
      <c r="K108" s="33"/>
      <c r="L108" s="53" t="str">
        <f t="shared" ref="L108:L110" si="19">IF(COUNT(G108:K108)=0,"", IF(COUNT(G108:K108)=2,SUM(G108:K108)*1.5, IF(COUNT(G108:K108)=3,SUM(G108:K108), IF(COUNT(G108:K108)=5,SUM(G108:K108)-MIN(G108:K108)-MAX(G108:K108), ))))</f>
        <v/>
      </c>
      <c r="M108" s="51" t="str">
        <f t="shared" si="18"/>
        <v/>
      </c>
      <c r="N108" s="54" t="str">
        <f>IF(AND(ISNUMBER(N107), ISNUMBER(M108)),N107+M108,"")</f>
        <v/>
      </c>
    </row>
    <row r="109" spans="2:14" ht="13.5" thickBot="1" x14ac:dyDescent="0.25">
      <c r="B109" s="55" t="s">
        <v>11</v>
      </c>
      <c r="C109" s="25"/>
      <c r="D109" s="23" t="e">
        <f>VLOOKUP($C109,DiveList!$C$3:$D$71,2,FALSE)</f>
        <v>#N/A</v>
      </c>
      <c r="E109" s="26"/>
      <c r="F109" s="24" t="e">
        <f>VLOOKUP($C109,DiveList!$C$3:$H$71,IF($E109="S",5,IF($E109="P", 4, IF($E109="T", 3,IF($E109="F",6,5)))), FALSE)</f>
        <v>#N/A</v>
      </c>
      <c r="G109" s="33"/>
      <c r="H109" s="33"/>
      <c r="I109" s="33"/>
      <c r="J109" s="33"/>
      <c r="K109" s="33"/>
      <c r="L109" s="53" t="str">
        <f t="shared" si="19"/>
        <v/>
      </c>
      <c r="M109" s="51" t="str">
        <f>IF(ISNUMBER(L109),L109*F109,"")</f>
        <v/>
      </c>
      <c r="N109" s="54" t="str">
        <f>IF(AND(ISNUMBER(N108), ISNUMBER(M109)),N108+M109,"")</f>
        <v/>
      </c>
    </row>
    <row r="110" spans="2:14" ht="14.25" thickTop="1" thickBot="1" x14ac:dyDescent="0.25">
      <c r="B110" s="56" t="s">
        <v>12</v>
      </c>
      <c r="C110" s="29"/>
      <c r="D110" s="57" t="e">
        <f>VLOOKUP($C110,DiveList!$C$3:$D$71,2,FALSE)</f>
        <v>#N/A</v>
      </c>
      <c r="E110" s="34"/>
      <c r="F110" s="58" t="e">
        <f>VLOOKUP($C110,DiveList!$C$3:$H$71,IF($E110="S",5,IF($E110="P", 4, IF($E110="T", 3,IF($E110="F",6,5)))), FALSE)</f>
        <v>#N/A</v>
      </c>
      <c r="G110" s="35"/>
      <c r="H110" s="36"/>
      <c r="I110" s="36"/>
      <c r="J110" s="36"/>
      <c r="K110" s="36"/>
      <c r="L110" s="59" t="str">
        <f t="shared" si="19"/>
        <v/>
      </c>
      <c r="M110" s="59" t="str">
        <f>IF(ISNUMBER(L110),L110*F110,"")</f>
        <v/>
      </c>
      <c r="N110" s="60" t="str">
        <f>IF(AND(ISNUMBER(N109), ISNUMBER(M110)),N109+M110,"")</f>
        <v/>
      </c>
    </row>
    <row r="111" spans="2:14" ht="14.25" thickTop="1" thickBot="1" x14ac:dyDescent="0.25">
      <c r="B111" s="61"/>
      <c r="C111" s="62"/>
      <c r="D111" s="62"/>
      <c r="E111" s="62"/>
      <c r="F111" s="63"/>
      <c r="G111" s="46"/>
      <c r="H111" s="40"/>
      <c r="I111" s="40"/>
      <c r="J111" s="40"/>
      <c r="K111" s="40"/>
      <c r="L111" s="40"/>
      <c r="M111" s="64" t="s">
        <v>30</v>
      </c>
      <c r="N111" s="74" t="str">
        <f>IF(ISNUMBER(N110),N110,N109)</f>
        <v/>
      </c>
    </row>
    <row r="112" spans="2:14" ht="13.5" thickTop="1" x14ac:dyDescent="0.2">
      <c r="B112" s="1"/>
      <c r="C112" s="5"/>
      <c r="D112" s="5"/>
      <c r="E112" s="5"/>
      <c r="F112" s="6"/>
      <c r="G112" s="2"/>
    </row>
    <row r="113" spans="2:14" ht="13.5" thickBot="1" x14ac:dyDescent="0.25"/>
    <row r="114" spans="2:14" x14ac:dyDescent="0.2">
      <c r="B114" s="42" t="s">
        <v>13</v>
      </c>
      <c r="C114" s="82"/>
      <c r="D114" s="43" t="s">
        <v>16</v>
      </c>
      <c r="E114" s="9" t="s">
        <v>110</v>
      </c>
      <c r="F114" s="44"/>
      <c r="G114" s="44"/>
      <c r="H114" s="44"/>
      <c r="I114" s="44"/>
      <c r="J114" s="44"/>
      <c r="K114" s="44"/>
      <c r="L114" s="44"/>
      <c r="M114" s="65" t="s">
        <v>128</v>
      </c>
      <c r="N114" s="84"/>
    </row>
    <row r="115" spans="2:14" ht="13.5" thickBot="1" x14ac:dyDescent="0.25">
      <c r="B115" s="71" t="s">
        <v>14</v>
      </c>
      <c r="C115" s="83"/>
      <c r="D115" s="43" t="s">
        <v>17</v>
      </c>
      <c r="E115" s="9" t="s">
        <v>127</v>
      </c>
      <c r="F115" s="44"/>
      <c r="G115" s="44"/>
      <c r="H115" s="44"/>
      <c r="I115" s="44"/>
      <c r="J115" s="44"/>
      <c r="K115" s="44"/>
      <c r="L115" s="44"/>
      <c r="M115" s="72" t="s">
        <v>129</v>
      </c>
      <c r="N115" s="85"/>
    </row>
    <row r="116" spans="2:14" x14ac:dyDescent="0.2">
      <c r="B116" s="45"/>
      <c r="C116" s="46"/>
      <c r="D116" s="46"/>
      <c r="E116" s="46"/>
      <c r="F116" s="46"/>
      <c r="G116" s="46"/>
      <c r="H116" s="40"/>
      <c r="I116" s="40"/>
      <c r="J116" s="40"/>
      <c r="K116" s="40"/>
      <c r="L116" s="40"/>
      <c r="M116" s="40"/>
      <c r="N116" s="40"/>
    </row>
    <row r="117" spans="2:14" x14ac:dyDescent="0.2">
      <c r="B117" s="47"/>
      <c r="C117" s="48" t="s">
        <v>3</v>
      </c>
      <c r="D117" s="49" t="s">
        <v>4</v>
      </c>
      <c r="E117" s="49" t="s">
        <v>5</v>
      </c>
      <c r="F117" s="49" t="s">
        <v>6</v>
      </c>
      <c r="G117" s="49">
        <v>1</v>
      </c>
      <c r="H117" s="50">
        <v>2</v>
      </c>
      <c r="I117" s="50">
        <v>3</v>
      </c>
      <c r="J117" s="50">
        <v>4</v>
      </c>
      <c r="K117" s="50">
        <v>5</v>
      </c>
      <c r="L117" s="51" t="s">
        <v>7</v>
      </c>
      <c r="M117" s="51" t="s">
        <v>8</v>
      </c>
      <c r="N117" s="51" t="s">
        <v>126</v>
      </c>
    </row>
    <row r="118" spans="2:14" x14ac:dyDescent="0.2">
      <c r="B118" s="52" t="s">
        <v>9</v>
      </c>
      <c r="C118" s="30">
        <v>100</v>
      </c>
      <c r="D118" s="27" t="s">
        <v>26</v>
      </c>
      <c r="E118" s="28"/>
      <c r="F118" s="24">
        <v>1</v>
      </c>
      <c r="G118" s="31"/>
      <c r="H118" s="32"/>
      <c r="I118" s="32"/>
      <c r="J118" s="32"/>
      <c r="K118" s="32"/>
      <c r="L118" s="53" t="str">
        <f>IF(COUNT(G118:K118)=0,"", IF(COUNT(G118:K118)=2,SUM(G118:K118)*1.5, IF(COUNT(G118:K118)=3,SUM(G118:K118), IF(COUNT(G118:K118)=5,SUM(G118:K118)-MIN(G118:K118)-MAX(G118:K118), ))))</f>
        <v/>
      </c>
      <c r="M118" s="51" t="str">
        <f t="shared" ref="M118:M119" si="20">IF(ISNUMBER(L118),L118*F118,"")</f>
        <v/>
      </c>
      <c r="N118" s="54" t="str">
        <f>M118</f>
        <v/>
      </c>
    </row>
    <row r="119" spans="2:14" x14ac:dyDescent="0.2">
      <c r="B119" s="55" t="s">
        <v>10</v>
      </c>
      <c r="C119" s="25"/>
      <c r="D119" s="23" t="e">
        <f>VLOOKUP($C119,DiveList!$C$3:$D$71,2,FALSE)</f>
        <v>#N/A</v>
      </c>
      <c r="E119" s="26"/>
      <c r="F119" s="24" t="e">
        <f>VLOOKUP($C119,DiveList!$C$3:$H$71,IF($E119="S",5,IF($E119="P", 4, IF($E119="T", 3,IF($E119="F",6,5)))), FALSE)</f>
        <v>#N/A</v>
      </c>
      <c r="G119" s="33"/>
      <c r="H119" s="33"/>
      <c r="I119" s="33"/>
      <c r="J119" s="33"/>
      <c r="K119" s="33"/>
      <c r="L119" s="53" t="str">
        <f t="shared" ref="L119:L121" si="21">IF(COUNT(G119:K119)=0,"", IF(COUNT(G119:K119)=2,SUM(G119:K119)*1.5, IF(COUNT(G119:K119)=3,SUM(G119:K119), IF(COUNT(G119:K119)=5,SUM(G119:K119)-MIN(G119:K119)-MAX(G119:K119), ))))</f>
        <v/>
      </c>
      <c r="M119" s="51" t="str">
        <f t="shared" si="20"/>
        <v/>
      </c>
      <c r="N119" s="54" t="str">
        <f>IF(AND(ISNUMBER(N118), ISNUMBER(M119)),N118+M119,"")</f>
        <v/>
      </c>
    </row>
    <row r="120" spans="2:14" ht="13.5" thickBot="1" x14ac:dyDescent="0.25">
      <c r="B120" s="55" t="s">
        <v>11</v>
      </c>
      <c r="C120" s="25"/>
      <c r="D120" s="23" t="e">
        <f>VLOOKUP($C120,DiveList!$C$3:$D$71,2,FALSE)</f>
        <v>#N/A</v>
      </c>
      <c r="E120" s="26"/>
      <c r="F120" s="24" t="e">
        <f>VLOOKUP($C120,DiveList!$C$3:$H$71,IF($E120="S",5,IF($E120="P", 4, IF($E120="T", 3,IF($E120="F",6,5)))), FALSE)</f>
        <v>#N/A</v>
      </c>
      <c r="G120" s="33"/>
      <c r="H120" s="33"/>
      <c r="I120" s="33"/>
      <c r="J120" s="33"/>
      <c r="K120" s="33"/>
      <c r="L120" s="53" t="str">
        <f t="shared" si="21"/>
        <v/>
      </c>
      <c r="M120" s="51" t="str">
        <f>IF(ISNUMBER(L120),L120*F120,"")</f>
        <v/>
      </c>
      <c r="N120" s="54" t="str">
        <f>IF(AND(ISNUMBER(N119), ISNUMBER(M120)),N119+M120,"")</f>
        <v/>
      </c>
    </row>
    <row r="121" spans="2:14" ht="14.25" thickTop="1" thickBot="1" x14ac:dyDescent="0.25">
      <c r="B121" s="56" t="s">
        <v>12</v>
      </c>
      <c r="C121" s="29"/>
      <c r="D121" s="57" t="e">
        <f>VLOOKUP($C121,DiveList!$C$3:$D$71,2,FALSE)</f>
        <v>#N/A</v>
      </c>
      <c r="E121" s="34"/>
      <c r="F121" s="58" t="e">
        <f>VLOOKUP($C121,DiveList!$C$3:$H$71,IF($E121="S",5,IF($E121="P", 4, IF($E121="T", 3,IF($E121="F",6,5)))), FALSE)</f>
        <v>#N/A</v>
      </c>
      <c r="G121" s="35"/>
      <c r="H121" s="36"/>
      <c r="I121" s="36"/>
      <c r="J121" s="36"/>
      <c r="K121" s="36"/>
      <c r="L121" s="59" t="str">
        <f t="shared" si="21"/>
        <v/>
      </c>
      <c r="M121" s="59" t="str">
        <f>IF(ISNUMBER(L121),L121*F121,"")</f>
        <v/>
      </c>
      <c r="N121" s="60" t="str">
        <f>IF(AND(ISNUMBER(N120), ISNUMBER(M121)),N120+M121,"")</f>
        <v/>
      </c>
    </row>
    <row r="122" spans="2:14" ht="14.25" thickTop="1" thickBot="1" x14ac:dyDescent="0.25">
      <c r="B122" s="61"/>
      <c r="C122" s="62"/>
      <c r="D122" s="62"/>
      <c r="E122" s="62"/>
      <c r="F122" s="63"/>
      <c r="G122" s="46"/>
      <c r="H122" s="40"/>
      <c r="I122" s="40"/>
      <c r="J122" s="40"/>
      <c r="K122" s="40"/>
      <c r="L122" s="40"/>
      <c r="M122" s="64" t="s">
        <v>30</v>
      </c>
      <c r="N122" s="74" t="str">
        <f>IF(ISNUMBER(N121),N121,N120)</f>
        <v/>
      </c>
    </row>
    <row r="123" spans="2:14" ht="13.5" thickTop="1" x14ac:dyDescent="0.2">
      <c r="B123" s="1"/>
      <c r="C123" s="5"/>
      <c r="D123" s="5"/>
      <c r="E123" s="5"/>
      <c r="F123" s="6"/>
      <c r="G123" s="2"/>
    </row>
  </sheetData>
  <sheetProtection sheet="1" objects="1" scenarios="1"/>
  <mergeCells count="23">
    <mergeCell ref="C26:C27"/>
    <mergeCell ref="N26:N27"/>
    <mergeCell ref="M2:N2"/>
    <mergeCell ref="C4:C5"/>
    <mergeCell ref="N4:N5"/>
    <mergeCell ref="C15:C16"/>
    <mergeCell ref="N15:N16"/>
    <mergeCell ref="C37:C38"/>
    <mergeCell ref="N37:N38"/>
    <mergeCell ref="C48:C49"/>
    <mergeCell ref="N48:N49"/>
    <mergeCell ref="C59:C60"/>
    <mergeCell ref="N59:N60"/>
    <mergeCell ref="C103:C104"/>
    <mergeCell ref="N103:N104"/>
    <mergeCell ref="C114:C115"/>
    <mergeCell ref="N114:N115"/>
    <mergeCell ref="C70:C71"/>
    <mergeCell ref="N70:N71"/>
    <mergeCell ref="C81:C82"/>
    <mergeCell ref="N81:N82"/>
    <mergeCell ref="C92:C93"/>
    <mergeCell ref="N92:N93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4B6649A-9414-4E0F-9C0D-6603498F34B9}">
          <x14:formula1>
            <xm:f>DiveList!$E$2:$H$2</xm:f>
          </x14:formula1>
          <xm:sqref>E8:E11 E63:E66 E85:E88 E19:E22 E30:E33 E41:E44 E74:E77 E52:E55 E96:E99 E107:E110 E118:E121</xm:sqref>
        </x14:dataValidation>
        <x14:dataValidation type="list" allowBlank="1" showInputMessage="1" showErrorMessage="1" xr:uid="{8D41ED0A-7A67-45C9-B274-BF1258DBF6BF}">
          <x14:formula1>
            <xm:f>DiveList!$C$3:$C$51</xm:f>
          </x14:formula1>
          <xm:sqref>C9:C10 C64:C65 C86:C87 C20:C21 C31:C32 C42:C43 C75:C76 C53:C54 C97:C98 C108:C109 C119:C120</xm:sqref>
        </x14:dataValidation>
        <x14:dataValidation type="list" allowBlank="1" showInputMessage="1" showErrorMessage="1" xr:uid="{9D7E9FD3-EFDE-41BC-AA25-6B9E0209C69A}">
          <x14:formula1>
            <xm:f>DiveList!$C:$C</xm:f>
          </x14:formula1>
          <xm:sqref>C11 C99 C22 C88 C33 C44 C55 C77 C66 C110 C121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DB5C7-AB44-4348-9307-0EEBB25B5B23}">
  <sheetPr>
    <tabColor theme="4" tint="0.39997558519241921"/>
    <pageSetUpPr fitToPage="1"/>
  </sheetPr>
  <dimension ref="B1:P123"/>
  <sheetViews>
    <sheetView workbookViewId="0">
      <pane ySplit="2" topLeftCell="A3" activePane="bottomLeft" state="frozen"/>
      <selection pane="bottomLeft" activeCell="E8" sqref="E8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130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2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84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3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85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100</v>
      </c>
      <c r="D8" s="27" t="s">
        <v>26</v>
      </c>
      <c r="E8" s="28"/>
      <c r="F8" s="24">
        <v>1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3"/>
      <c r="H9" s="33"/>
      <c r="I9" s="33"/>
      <c r="J9" s="33"/>
      <c r="K9" s="33"/>
      <c r="L9" s="53" t="str">
        <f t="shared" ref="L9:L11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thickBot="1" x14ac:dyDescent="0.25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3"/>
      <c r="H10" s="33"/>
      <c r="I10" s="33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thickTop="1" thickBot="1" x14ac:dyDescent="0.25">
      <c r="B11" s="56" t="s">
        <v>12</v>
      </c>
      <c r="C11" s="29"/>
      <c r="D11" s="57" t="e">
        <f>VLOOKUP($C11,DiveList!$C$3:$D$71,2,FALSE)</f>
        <v>#N/A</v>
      </c>
      <c r="E11" s="34"/>
      <c r="F11" s="58" t="e">
        <f>VLOOKUP($C11,DiveList!$C$3:$H$71,IF($E11="S",5,IF($E11="P", 4, IF($E11="T", 3,IF($E11="F",6,5)))), FALSE)</f>
        <v>#N/A</v>
      </c>
      <c r="G11" s="35"/>
      <c r="H11" s="36"/>
      <c r="I11" s="36"/>
      <c r="J11" s="36"/>
      <c r="K11" s="36"/>
      <c r="L11" s="59" t="str">
        <f t="shared" si="1"/>
        <v/>
      </c>
      <c r="M11" s="59" t="str">
        <f>IF(ISNUMBER(L11),L11*F11,"")</f>
        <v/>
      </c>
      <c r="N11" s="60" t="str">
        <f>IF(AND(ISNUMBER(N10), ISNUMBER(M11)),N10+M11,"")</f>
        <v/>
      </c>
    </row>
    <row r="12" spans="2:16" ht="20.25" customHeight="1" thickTop="1" thickBot="1" x14ac:dyDescent="0.25">
      <c r="B12" s="61"/>
      <c r="C12" s="62"/>
      <c r="D12" s="62"/>
      <c r="E12" s="62"/>
      <c r="F12" s="63"/>
      <c r="G12" s="46"/>
      <c r="H12" s="40"/>
      <c r="I12" s="40"/>
      <c r="J12" s="40"/>
      <c r="K12" s="40"/>
      <c r="L12" s="40"/>
      <c r="M12" s="64" t="s">
        <v>30</v>
      </c>
      <c r="N12" s="74" t="str">
        <f>IF(ISNUMBER(N11),N11,N10)</f>
        <v/>
      </c>
    </row>
    <row r="13" spans="2:16" ht="16.5" customHeight="1" thickTop="1" x14ac:dyDescent="0.2">
      <c r="B13" s="1"/>
      <c r="C13" s="5"/>
      <c r="D13" s="5"/>
      <c r="E13" s="5"/>
      <c r="F13" s="6"/>
      <c r="G13" s="2"/>
    </row>
    <row r="14" spans="2:16" ht="13.5" thickBot="1" x14ac:dyDescent="0.25"/>
    <row r="15" spans="2:16" ht="15" customHeight="1" x14ac:dyDescent="0.2">
      <c r="B15" s="42" t="s">
        <v>13</v>
      </c>
      <c r="C15" s="82"/>
      <c r="D15" s="43" t="s">
        <v>16</v>
      </c>
      <c r="E15" s="9" t="s">
        <v>110</v>
      </c>
      <c r="F15" s="44"/>
      <c r="G15" s="44"/>
      <c r="H15" s="44"/>
      <c r="I15" s="44"/>
      <c r="J15" s="44"/>
      <c r="K15" s="44"/>
      <c r="L15" s="44"/>
      <c r="M15" s="65" t="s">
        <v>128</v>
      </c>
      <c r="N15" s="84"/>
    </row>
    <row r="16" spans="2:16" ht="15" customHeight="1" thickBot="1" x14ac:dyDescent="0.25">
      <c r="B16" s="71" t="s">
        <v>14</v>
      </c>
      <c r="C16" s="83"/>
      <c r="D16" s="43" t="s">
        <v>17</v>
      </c>
      <c r="E16" s="9" t="s">
        <v>127</v>
      </c>
      <c r="F16" s="44"/>
      <c r="G16" s="44"/>
      <c r="H16" s="44"/>
      <c r="I16" s="44"/>
      <c r="J16" s="44"/>
      <c r="K16" s="44"/>
      <c r="L16" s="44"/>
      <c r="M16" s="72" t="s">
        <v>129</v>
      </c>
      <c r="N16" s="85"/>
    </row>
    <row r="17" spans="2:14" ht="15" customHeight="1" x14ac:dyDescent="0.2">
      <c r="B17" s="45"/>
      <c r="C17" s="46"/>
      <c r="D17" s="46"/>
      <c r="E17" s="46"/>
      <c r="F17" s="46"/>
      <c r="G17" s="46"/>
      <c r="H17" s="40"/>
      <c r="I17" s="40"/>
      <c r="J17" s="40"/>
      <c r="K17" s="40"/>
      <c r="L17" s="40"/>
      <c r="M17" s="40"/>
      <c r="N17" s="40"/>
    </row>
    <row r="18" spans="2:14" ht="15" customHeight="1" x14ac:dyDescent="0.2">
      <c r="B18" s="47"/>
      <c r="C18" s="48" t="s">
        <v>3</v>
      </c>
      <c r="D18" s="49" t="s">
        <v>4</v>
      </c>
      <c r="E18" s="49" t="s">
        <v>5</v>
      </c>
      <c r="F18" s="49" t="s">
        <v>6</v>
      </c>
      <c r="G18" s="49">
        <v>1</v>
      </c>
      <c r="H18" s="50">
        <v>2</v>
      </c>
      <c r="I18" s="50">
        <v>3</v>
      </c>
      <c r="J18" s="50">
        <v>4</v>
      </c>
      <c r="K18" s="50">
        <v>5</v>
      </c>
      <c r="L18" s="51" t="s">
        <v>7</v>
      </c>
      <c r="M18" s="51" t="s">
        <v>8</v>
      </c>
      <c r="N18" s="51" t="s">
        <v>126</v>
      </c>
    </row>
    <row r="19" spans="2:14" ht="15" customHeight="1" x14ac:dyDescent="0.2">
      <c r="B19" s="52" t="s">
        <v>9</v>
      </c>
      <c r="C19" s="30">
        <v>100</v>
      </c>
      <c r="D19" s="27" t="s">
        <v>26</v>
      </c>
      <c r="E19" s="28"/>
      <c r="F19" s="24">
        <v>1</v>
      </c>
      <c r="G19" s="31"/>
      <c r="H19" s="32"/>
      <c r="I19" s="32"/>
      <c r="J19" s="32"/>
      <c r="K19" s="32"/>
      <c r="L19" s="53" t="str">
        <f>IF(COUNT(G19:K19)=0,"", IF(COUNT(G19:K19)=2,SUM(G19:K19)*1.5, IF(COUNT(G19:K19)=3,SUM(G19:K19), IF(COUNT(G19:K19)=5,SUM(G19:K19)-MIN(G19:K19)-MAX(G19:K19), ))))</f>
        <v/>
      </c>
      <c r="M19" s="51" t="str">
        <f t="shared" ref="M19:M20" si="2">IF(ISNUMBER(L19),L19*F19,"")</f>
        <v/>
      </c>
      <c r="N19" s="54" t="str">
        <f>M19</f>
        <v/>
      </c>
    </row>
    <row r="20" spans="2:14" ht="15" customHeight="1" x14ac:dyDescent="0.2">
      <c r="B20" s="55" t="s">
        <v>10</v>
      </c>
      <c r="C20" s="25"/>
      <c r="D20" s="23" t="e">
        <f>VLOOKUP($C20,DiveList!$C$3:$D$71,2,FALSE)</f>
        <v>#N/A</v>
      </c>
      <c r="E20" s="26"/>
      <c r="F20" s="24" t="e">
        <f>VLOOKUP($C20,DiveList!$C$3:$H$71,IF($E20="S",5,IF($E20="P", 4, IF($E20="T", 3,IF($E20="F",6,5)))), FALSE)</f>
        <v>#N/A</v>
      </c>
      <c r="G20" s="33"/>
      <c r="H20" s="33"/>
      <c r="I20" s="33"/>
      <c r="J20" s="33"/>
      <c r="K20" s="33"/>
      <c r="L20" s="53" t="str">
        <f t="shared" ref="L20:L22" si="3">IF(COUNT(G20:K20)=0,"", IF(COUNT(G20:K20)=2,SUM(G20:K20)*1.5, IF(COUNT(G20:K20)=3,SUM(G20:K20), IF(COUNT(G20:K20)=5,SUM(G20:K20)-MIN(G20:K20)-MAX(G20:K20), ))))</f>
        <v/>
      </c>
      <c r="M20" s="51" t="str">
        <f t="shared" si="2"/>
        <v/>
      </c>
      <c r="N20" s="54" t="str">
        <f>IF(AND(ISNUMBER(N19), ISNUMBER(M20)),N19+M20,"")</f>
        <v/>
      </c>
    </row>
    <row r="21" spans="2:14" ht="13.5" thickBot="1" x14ac:dyDescent="0.25">
      <c r="B21" s="55" t="s">
        <v>11</v>
      </c>
      <c r="C21" s="25"/>
      <c r="D21" s="23" t="e">
        <f>VLOOKUP($C21,DiveList!$C$3:$D$71,2,FALSE)</f>
        <v>#N/A</v>
      </c>
      <c r="E21" s="26"/>
      <c r="F21" s="24" t="e">
        <f>VLOOKUP($C21,DiveList!$C$3:$H$71,IF($E21="S",5,IF($E21="P", 4, IF($E21="T", 3,IF($E21="F",6,5)))), FALSE)</f>
        <v>#N/A</v>
      </c>
      <c r="G21" s="33"/>
      <c r="H21" s="33"/>
      <c r="I21" s="33"/>
      <c r="J21" s="33"/>
      <c r="K21" s="33"/>
      <c r="L21" s="53" t="str">
        <f t="shared" si="3"/>
        <v/>
      </c>
      <c r="M21" s="51" t="str">
        <f>IF(ISNUMBER(L21),L21*F21,"")</f>
        <v/>
      </c>
      <c r="N21" s="54" t="str">
        <f>IF(AND(ISNUMBER(N20), ISNUMBER(M21)),N20+M21,"")</f>
        <v/>
      </c>
    </row>
    <row r="22" spans="2:14" ht="14.25" thickTop="1" thickBot="1" x14ac:dyDescent="0.25">
      <c r="B22" s="56" t="s">
        <v>12</v>
      </c>
      <c r="C22" s="29"/>
      <c r="D22" s="57" t="e">
        <f>VLOOKUP($C22,DiveList!$C$3:$D$71,2,FALSE)</f>
        <v>#N/A</v>
      </c>
      <c r="E22" s="34"/>
      <c r="F22" s="58" t="e">
        <f>VLOOKUP($C22,DiveList!$C$3:$H$71,IF($E22="S",5,IF($E22="P", 4, IF($E22="T", 3,IF($E22="F",6,5)))), FALSE)</f>
        <v>#N/A</v>
      </c>
      <c r="G22" s="35"/>
      <c r="H22" s="36"/>
      <c r="I22" s="36"/>
      <c r="J22" s="36"/>
      <c r="K22" s="36"/>
      <c r="L22" s="59" t="str">
        <f t="shared" si="3"/>
        <v/>
      </c>
      <c r="M22" s="59" t="str">
        <f>IF(ISNUMBER(L22),L22*F22,"")</f>
        <v/>
      </c>
      <c r="N22" s="60" t="str">
        <f>IF(AND(ISNUMBER(N21), ISNUMBER(M22)),N21+M22,"")</f>
        <v/>
      </c>
    </row>
    <row r="23" spans="2:14" ht="20.25" customHeight="1" thickTop="1" thickBot="1" x14ac:dyDescent="0.25">
      <c r="B23" s="61"/>
      <c r="C23" s="62"/>
      <c r="D23" s="62"/>
      <c r="E23" s="62"/>
      <c r="F23" s="63"/>
      <c r="G23" s="46"/>
      <c r="H23" s="40"/>
      <c r="I23" s="40"/>
      <c r="J23" s="40"/>
      <c r="K23" s="40"/>
      <c r="L23" s="40"/>
      <c r="M23" s="64" t="s">
        <v>30</v>
      </c>
      <c r="N23" s="74" t="str">
        <f>IF(ISNUMBER(N22),N22,N21)</f>
        <v/>
      </c>
    </row>
    <row r="24" spans="2:14" ht="13.5" thickTop="1" x14ac:dyDescent="0.2">
      <c r="B24" s="1"/>
      <c r="C24" s="5"/>
      <c r="D24" s="5"/>
      <c r="E24" s="5"/>
      <c r="F24" s="6"/>
      <c r="G24" s="2"/>
    </row>
    <row r="25" spans="2:14" ht="15" customHeight="1" thickBot="1" x14ac:dyDescent="0.25"/>
    <row r="26" spans="2:14" ht="15" customHeight="1" x14ac:dyDescent="0.2">
      <c r="B26" s="42" t="s">
        <v>13</v>
      </c>
      <c r="C26" s="82"/>
      <c r="D26" s="43" t="s">
        <v>16</v>
      </c>
      <c r="E26" s="9" t="s">
        <v>110</v>
      </c>
      <c r="F26" s="44"/>
      <c r="G26" s="44"/>
      <c r="H26" s="44"/>
      <c r="I26" s="44"/>
      <c r="J26" s="44"/>
      <c r="K26" s="44"/>
      <c r="L26" s="44"/>
      <c r="M26" s="65" t="s">
        <v>128</v>
      </c>
      <c r="N26" s="84"/>
    </row>
    <row r="27" spans="2:14" ht="15" customHeight="1" thickBot="1" x14ac:dyDescent="0.25">
      <c r="B27" s="71" t="s">
        <v>14</v>
      </c>
      <c r="C27" s="83"/>
      <c r="D27" s="43" t="s">
        <v>17</v>
      </c>
      <c r="E27" s="9" t="s">
        <v>127</v>
      </c>
      <c r="F27" s="44"/>
      <c r="G27" s="44"/>
      <c r="H27" s="44"/>
      <c r="I27" s="44"/>
      <c r="J27" s="44"/>
      <c r="K27" s="44"/>
      <c r="L27" s="44"/>
      <c r="M27" s="72" t="s">
        <v>129</v>
      </c>
      <c r="N27" s="85"/>
    </row>
    <row r="28" spans="2:14" ht="15" customHeight="1" x14ac:dyDescent="0.2">
      <c r="B28" s="45"/>
      <c r="C28" s="46"/>
      <c r="D28" s="46"/>
      <c r="E28" s="46"/>
      <c r="F28" s="46"/>
      <c r="G28" s="46"/>
      <c r="H28" s="40"/>
      <c r="I28" s="40"/>
      <c r="J28" s="40"/>
      <c r="K28" s="40"/>
      <c r="L28" s="40"/>
      <c r="M28" s="40"/>
      <c r="N28" s="40"/>
    </row>
    <row r="29" spans="2:14" x14ac:dyDescent="0.2">
      <c r="B29" s="47"/>
      <c r="C29" s="48" t="s">
        <v>3</v>
      </c>
      <c r="D29" s="49" t="s">
        <v>4</v>
      </c>
      <c r="E29" s="49" t="s">
        <v>5</v>
      </c>
      <c r="F29" s="49" t="s">
        <v>6</v>
      </c>
      <c r="G29" s="49">
        <v>1</v>
      </c>
      <c r="H29" s="50">
        <v>2</v>
      </c>
      <c r="I29" s="50">
        <v>3</v>
      </c>
      <c r="J29" s="50">
        <v>4</v>
      </c>
      <c r="K29" s="50">
        <v>5</v>
      </c>
      <c r="L29" s="51" t="s">
        <v>7</v>
      </c>
      <c r="M29" s="51" t="s">
        <v>8</v>
      </c>
      <c r="N29" s="51" t="s">
        <v>126</v>
      </c>
    </row>
    <row r="30" spans="2:14" x14ac:dyDescent="0.2">
      <c r="B30" s="52" t="s">
        <v>9</v>
      </c>
      <c r="C30" s="30">
        <v>100</v>
      </c>
      <c r="D30" s="27" t="s">
        <v>26</v>
      </c>
      <c r="E30" s="28"/>
      <c r="F30" s="24">
        <v>1</v>
      </c>
      <c r="G30" s="31"/>
      <c r="H30" s="32"/>
      <c r="I30" s="32"/>
      <c r="J30" s="32"/>
      <c r="K30" s="32"/>
      <c r="L30" s="53" t="str">
        <f>IF(COUNT(G30:K30)=0,"", IF(COUNT(G30:K30)=2,SUM(G30:K30)*1.5, IF(COUNT(G30:K30)=3,SUM(G30:K30), IF(COUNT(G30:K30)=5,SUM(G30:K30)-MIN(G30:K30)-MAX(G30:K30), ))))</f>
        <v/>
      </c>
      <c r="M30" s="51" t="str">
        <f t="shared" ref="M30:M31" si="4">IF(ISNUMBER(L30),L30*F30,"")</f>
        <v/>
      </c>
      <c r="N30" s="54" t="str">
        <f>M30</f>
        <v/>
      </c>
    </row>
    <row r="31" spans="2:14" ht="20.25" customHeight="1" x14ac:dyDescent="0.2">
      <c r="B31" s="55" t="s">
        <v>10</v>
      </c>
      <c r="C31" s="25"/>
      <c r="D31" s="23" t="e">
        <f>VLOOKUP($C31,DiveList!$C$3:$D$71,2,FALSE)</f>
        <v>#N/A</v>
      </c>
      <c r="E31" s="26"/>
      <c r="F31" s="24" t="e">
        <f>VLOOKUP($C31,DiveList!$C$3:$H$71,IF($E31="S",5,IF($E31="P", 4, IF($E31="T", 3,IF($E31="F",6,5)))), FALSE)</f>
        <v>#N/A</v>
      </c>
      <c r="G31" s="33"/>
      <c r="H31" s="33"/>
      <c r="I31" s="33"/>
      <c r="J31" s="33"/>
      <c r="K31" s="33"/>
      <c r="L31" s="53" t="str">
        <f t="shared" ref="L31:L33" si="5">IF(COUNT(G31:K31)=0,"", IF(COUNT(G31:K31)=2,SUM(G31:K31)*1.5, IF(COUNT(G31:K31)=3,SUM(G31:K31), IF(COUNT(G31:K31)=5,SUM(G31:K31)-MIN(G31:K31)-MAX(G31:K31), ))))</f>
        <v/>
      </c>
      <c r="M31" s="51" t="str">
        <f t="shared" si="4"/>
        <v/>
      </c>
      <c r="N31" s="54" t="str">
        <f>IF(AND(ISNUMBER(N30), ISNUMBER(M31)),N30+M31,"")</f>
        <v/>
      </c>
    </row>
    <row r="32" spans="2:14" ht="13.5" thickBot="1" x14ac:dyDescent="0.25">
      <c r="B32" s="55" t="s">
        <v>11</v>
      </c>
      <c r="C32" s="25"/>
      <c r="D32" s="23" t="e">
        <f>VLOOKUP($C32,DiveList!$C$3:$D$71,2,FALSE)</f>
        <v>#N/A</v>
      </c>
      <c r="E32" s="26"/>
      <c r="F32" s="24" t="e">
        <f>VLOOKUP($C32,DiveList!$C$3:$H$71,IF($E32="S",5,IF($E32="P", 4, IF($E32="T", 3,IF($E32="F",6,5)))), FALSE)</f>
        <v>#N/A</v>
      </c>
      <c r="G32" s="33"/>
      <c r="H32" s="33"/>
      <c r="I32" s="33"/>
      <c r="J32" s="33"/>
      <c r="K32" s="33"/>
      <c r="L32" s="53" t="str">
        <f t="shared" si="5"/>
        <v/>
      </c>
      <c r="M32" s="51" t="str">
        <f>IF(ISNUMBER(L32),L32*F32,"")</f>
        <v/>
      </c>
      <c r="N32" s="54" t="str">
        <f>IF(AND(ISNUMBER(N31), ISNUMBER(M32)),N31+M32,"")</f>
        <v/>
      </c>
    </row>
    <row r="33" spans="2:14" ht="15" customHeight="1" thickTop="1" thickBot="1" x14ac:dyDescent="0.25">
      <c r="B33" s="56" t="s">
        <v>12</v>
      </c>
      <c r="C33" s="29"/>
      <c r="D33" s="57" t="e">
        <f>VLOOKUP($C33,DiveList!$C$3:$D$71,2,FALSE)</f>
        <v>#N/A</v>
      </c>
      <c r="E33" s="34"/>
      <c r="F33" s="58" t="e">
        <f>VLOOKUP($C33,DiveList!$C$3:$H$71,IF($E33="S",5,IF($E33="P", 4, IF($E33="T", 3,IF($E33="F",6,5)))), FALSE)</f>
        <v>#N/A</v>
      </c>
      <c r="G33" s="35"/>
      <c r="H33" s="36"/>
      <c r="I33" s="36"/>
      <c r="J33" s="36"/>
      <c r="K33" s="36"/>
      <c r="L33" s="59" t="str">
        <f t="shared" si="5"/>
        <v/>
      </c>
      <c r="M33" s="59" t="str">
        <f>IF(ISNUMBER(L33),L33*F33,"")</f>
        <v/>
      </c>
      <c r="N33" s="60" t="str">
        <f>IF(AND(ISNUMBER(N32), ISNUMBER(M33)),N32+M33,"")</f>
        <v/>
      </c>
    </row>
    <row r="34" spans="2:14" ht="15" customHeight="1" thickTop="1" thickBot="1" x14ac:dyDescent="0.25">
      <c r="B34" s="61"/>
      <c r="C34" s="62"/>
      <c r="D34" s="62"/>
      <c r="E34" s="62"/>
      <c r="F34" s="63"/>
      <c r="G34" s="46"/>
      <c r="H34" s="40"/>
      <c r="I34" s="40"/>
      <c r="J34" s="40"/>
      <c r="K34" s="40"/>
      <c r="L34" s="40"/>
      <c r="M34" s="64" t="s">
        <v>30</v>
      </c>
      <c r="N34" s="74" t="str">
        <f>IF(ISNUMBER(N33),N33,N32)</f>
        <v/>
      </c>
    </row>
    <row r="35" spans="2:14" ht="15" customHeight="1" thickTop="1" x14ac:dyDescent="0.2">
      <c r="B35" s="1"/>
      <c r="C35" s="5"/>
      <c r="D35" s="5"/>
      <c r="E35" s="5"/>
      <c r="F35" s="6"/>
      <c r="G35" s="2"/>
    </row>
    <row r="36" spans="2:14" ht="15" customHeight="1" thickBot="1" x14ac:dyDescent="0.25"/>
    <row r="37" spans="2:14" x14ac:dyDescent="0.2">
      <c r="B37" s="42" t="s">
        <v>13</v>
      </c>
      <c r="C37" s="82"/>
      <c r="D37" s="43" t="s">
        <v>16</v>
      </c>
      <c r="E37" s="9" t="s">
        <v>110</v>
      </c>
      <c r="F37" s="44"/>
      <c r="G37" s="44"/>
      <c r="H37" s="44"/>
      <c r="I37" s="44"/>
      <c r="J37" s="44"/>
      <c r="K37" s="44"/>
      <c r="L37" s="44"/>
      <c r="M37" s="65" t="s">
        <v>128</v>
      </c>
      <c r="N37" s="84"/>
    </row>
    <row r="38" spans="2:14" ht="13.5" thickBot="1" x14ac:dyDescent="0.25">
      <c r="B38" s="71" t="s">
        <v>14</v>
      </c>
      <c r="C38" s="83"/>
      <c r="D38" s="43" t="s">
        <v>17</v>
      </c>
      <c r="E38" s="9" t="s">
        <v>127</v>
      </c>
      <c r="F38" s="44"/>
      <c r="G38" s="44"/>
      <c r="H38" s="44"/>
      <c r="I38" s="44"/>
      <c r="J38" s="44"/>
      <c r="K38" s="44"/>
      <c r="L38" s="44"/>
      <c r="M38" s="72" t="s">
        <v>129</v>
      </c>
      <c r="N38" s="85"/>
    </row>
    <row r="39" spans="2:14" ht="20.25" customHeight="1" x14ac:dyDescent="0.2">
      <c r="B39" s="45"/>
      <c r="C39" s="46"/>
      <c r="D39" s="46"/>
      <c r="E39" s="46"/>
      <c r="F39" s="46"/>
      <c r="G39" s="46"/>
      <c r="H39" s="40"/>
      <c r="I39" s="40"/>
      <c r="J39" s="40"/>
      <c r="K39" s="40"/>
      <c r="L39" s="40"/>
      <c r="M39" s="40"/>
      <c r="N39" s="40"/>
    </row>
    <row r="40" spans="2:14" x14ac:dyDescent="0.2">
      <c r="B40" s="47"/>
      <c r="C40" s="48" t="s">
        <v>3</v>
      </c>
      <c r="D40" s="49" t="s">
        <v>4</v>
      </c>
      <c r="E40" s="49" t="s">
        <v>5</v>
      </c>
      <c r="F40" s="49" t="s">
        <v>6</v>
      </c>
      <c r="G40" s="49">
        <v>1</v>
      </c>
      <c r="H40" s="50">
        <v>2</v>
      </c>
      <c r="I40" s="50">
        <v>3</v>
      </c>
      <c r="J40" s="50">
        <v>4</v>
      </c>
      <c r="K40" s="50">
        <v>5</v>
      </c>
      <c r="L40" s="51" t="s">
        <v>7</v>
      </c>
      <c r="M40" s="51" t="s">
        <v>8</v>
      </c>
      <c r="N40" s="51" t="s">
        <v>126</v>
      </c>
    </row>
    <row r="41" spans="2:14" ht="15" customHeight="1" x14ac:dyDescent="0.2">
      <c r="B41" s="52" t="s">
        <v>9</v>
      </c>
      <c r="C41" s="30">
        <v>100</v>
      </c>
      <c r="D41" s="27" t="s">
        <v>26</v>
      </c>
      <c r="E41" s="28"/>
      <c r="F41" s="24">
        <v>1</v>
      </c>
      <c r="G41" s="31"/>
      <c r="H41" s="32"/>
      <c r="I41" s="32"/>
      <c r="J41" s="32"/>
      <c r="K41" s="32"/>
      <c r="L41" s="53" t="str">
        <f>IF(COUNT(G41:K41)=0,"", IF(COUNT(G41:K41)=2,SUM(G41:K41)*1.5, IF(COUNT(G41:K41)=3,SUM(G41:K41), IF(COUNT(G41:K41)=5,SUM(G41:K41)-MIN(G41:K41)-MAX(G41:K41), ))))</f>
        <v/>
      </c>
      <c r="M41" s="51" t="str">
        <f t="shared" ref="M41:M42" si="6">IF(ISNUMBER(L41),L41*F41,"")</f>
        <v/>
      </c>
      <c r="N41" s="54" t="str">
        <f>M41</f>
        <v/>
      </c>
    </row>
    <row r="42" spans="2:14" ht="15" customHeight="1" x14ac:dyDescent="0.2">
      <c r="B42" s="55" t="s">
        <v>10</v>
      </c>
      <c r="C42" s="25"/>
      <c r="D42" s="23" t="e">
        <f>VLOOKUP($C42,DiveList!$C$3:$D$71,2,FALSE)</f>
        <v>#N/A</v>
      </c>
      <c r="E42" s="26"/>
      <c r="F42" s="24" t="e">
        <f>VLOOKUP($C42,DiveList!$C$3:$H$71,IF($E42="S",5,IF($E42="P", 4, IF($E42="T", 3,IF($E42="F",6,5)))), FALSE)</f>
        <v>#N/A</v>
      </c>
      <c r="G42" s="33"/>
      <c r="H42" s="33"/>
      <c r="I42" s="33"/>
      <c r="J42" s="33"/>
      <c r="K42" s="33"/>
      <c r="L42" s="53" t="str">
        <f t="shared" ref="L42:L44" si="7">IF(COUNT(G42:K42)=0,"", IF(COUNT(G42:K42)=2,SUM(G42:K42)*1.5, IF(COUNT(G42:K42)=3,SUM(G42:K42), IF(COUNT(G42:K42)=5,SUM(G42:K42)-MIN(G42:K42)-MAX(G42:K42), ))))</f>
        <v/>
      </c>
      <c r="M42" s="51" t="str">
        <f t="shared" si="6"/>
        <v/>
      </c>
      <c r="N42" s="54" t="str">
        <f>IF(AND(ISNUMBER(N41), ISNUMBER(M42)),N41+M42,"")</f>
        <v/>
      </c>
    </row>
    <row r="43" spans="2:14" ht="15" customHeight="1" thickBot="1" x14ac:dyDescent="0.25">
      <c r="B43" s="55" t="s">
        <v>11</v>
      </c>
      <c r="C43" s="25"/>
      <c r="D43" s="23" t="e">
        <f>VLOOKUP($C43,DiveList!$C$3:$D$71,2,FALSE)</f>
        <v>#N/A</v>
      </c>
      <c r="E43" s="26"/>
      <c r="F43" s="24" t="e">
        <f>VLOOKUP($C43,DiveList!$C$3:$H$71,IF($E43="S",5,IF($E43="P", 4, IF($E43="T", 3,IF($E43="F",6,5)))), FALSE)</f>
        <v>#N/A</v>
      </c>
      <c r="G43" s="33"/>
      <c r="H43" s="33"/>
      <c r="I43" s="33"/>
      <c r="J43" s="33"/>
      <c r="K43" s="33"/>
      <c r="L43" s="53" t="str">
        <f t="shared" si="7"/>
        <v/>
      </c>
      <c r="M43" s="51" t="str">
        <f>IF(ISNUMBER(L43),L43*F43,"")</f>
        <v/>
      </c>
      <c r="N43" s="54" t="str">
        <f>IF(AND(ISNUMBER(N42), ISNUMBER(M43)),N42+M43,"")</f>
        <v/>
      </c>
    </row>
    <row r="44" spans="2:14" ht="15" customHeight="1" thickTop="1" thickBot="1" x14ac:dyDescent="0.25">
      <c r="B44" s="56" t="s">
        <v>12</v>
      </c>
      <c r="C44" s="29"/>
      <c r="D44" s="57" t="e">
        <f>VLOOKUP($C44,DiveList!$C$3:$D$71,2,FALSE)</f>
        <v>#N/A</v>
      </c>
      <c r="E44" s="34"/>
      <c r="F44" s="58" t="e">
        <f>VLOOKUP($C44,DiveList!$C$3:$H$71,IF($E44="S",5,IF($E44="P", 4, IF($E44="T", 3,IF($E44="F",6,5)))), FALSE)</f>
        <v>#N/A</v>
      </c>
      <c r="G44" s="35"/>
      <c r="H44" s="36"/>
      <c r="I44" s="36"/>
      <c r="J44" s="36"/>
      <c r="K44" s="36"/>
      <c r="L44" s="59" t="str">
        <f t="shared" si="7"/>
        <v/>
      </c>
      <c r="M44" s="59" t="str">
        <f>IF(ISNUMBER(L44),L44*F44,"")</f>
        <v/>
      </c>
      <c r="N44" s="60" t="str">
        <f>IF(AND(ISNUMBER(N43), ISNUMBER(M44)),N43+M44,"")</f>
        <v/>
      </c>
    </row>
    <row r="45" spans="2:14" ht="14.25" thickTop="1" thickBot="1" x14ac:dyDescent="0.25">
      <c r="B45" s="61"/>
      <c r="C45" s="62"/>
      <c r="D45" s="62"/>
      <c r="E45" s="62"/>
      <c r="F45" s="63"/>
      <c r="G45" s="46"/>
      <c r="H45" s="40"/>
      <c r="I45" s="40"/>
      <c r="J45" s="40"/>
      <c r="K45" s="40"/>
      <c r="L45" s="40"/>
      <c r="M45" s="64" t="s">
        <v>30</v>
      </c>
      <c r="N45" s="74" t="str">
        <f>IF(ISNUMBER(N44),N44,N43)</f>
        <v/>
      </c>
    </row>
    <row r="46" spans="2:14" ht="13.5" thickTop="1" x14ac:dyDescent="0.2">
      <c r="B46" s="1"/>
      <c r="C46" s="5"/>
      <c r="D46" s="5"/>
      <c r="E46" s="5"/>
      <c r="F46" s="6"/>
      <c r="G46" s="2"/>
    </row>
    <row r="47" spans="2:14" ht="20.25" customHeight="1" thickBot="1" x14ac:dyDescent="0.25"/>
    <row r="48" spans="2:14" x14ac:dyDescent="0.2">
      <c r="B48" s="42" t="s">
        <v>13</v>
      </c>
      <c r="C48" s="82"/>
      <c r="D48" s="43" t="s">
        <v>16</v>
      </c>
      <c r="E48" s="9" t="s">
        <v>110</v>
      </c>
      <c r="F48" s="44"/>
      <c r="G48" s="44"/>
      <c r="H48" s="44"/>
      <c r="I48" s="44"/>
      <c r="J48" s="44"/>
      <c r="K48" s="44"/>
      <c r="L48" s="44"/>
      <c r="M48" s="65" t="s">
        <v>128</v>
      </c>
      <c r="N48" s="84"/>
    </row>
    <row r="49" spans="2:14" ht="13.5" thickBot="1" x14ac:dyDescent="0.25">
      <c r="B49" s="71" t="s">
        <v>14</v>
      </c>
      <c r="C49" s="83"/>
      <c r="D49" s="43" t="s">
        <v>17</v>
      </c>
      <c r="E49" s="9" t="s">
        <v>127</v>
      </c>
      <c r="F49" s="44"/>
      <c r="G49" s="44"/>
      <c r="H49" s="44"/>
      <c r="I49" s="44"/>
      <c r="J49" s="44"/>
      <c r="K49" s="44"/>
      <c r="L49" s="44"/>
      <c r="M49" s="72" t="s">
        <v>129</v>
      </c>
      <c r="N49" s="85"/>
    </row>
    <row r="50" spans="2:14" ht="15" customHeight="1" x14ac:dyDescent="0.2">
      <c r="B50" s="45"/>
      <c r="C50" s="46"/>
      <c r="D50" s="46"/>
      <c r="E50" s="46"/>
      <c r="F50" s="46"/>
      <c r="G50" s="46"/>
      <c r="H50" s="40"/>
      <c r="I50" s="40"/>
      <c r="J50" s="40"/>
      <c r="K50" s="40"/>
      <c r="L50" s="40"/>
      <c r="M50" s="40"/>
      <c r="N50" s="40"/>
    </row>
    <row r="51" spans="2:14" ht="15" customHeight="1" x14ac:dyDescent="0.2">
      <c r="B51" s="47"/>
      <c r="C51" s="48" t="s">
        <v>3</v>
      </c>
      <c r="D51" s="49" t="s">
        <v>4</v>
      </c>
      <c r="E51" s="49" t="s">
        <v>5</v>
      </c>
      <c r="F51" s="49" t="s">
        <v>6</v>
      </c>
      <c r="G51" s="49">
        <v>1</v>
      </c>
      <c r="H51" s="50">
        <v>2</v>
      </c>
      <c r="I51" s="50">
        <v>3</v>
      </c>
      <c r="J51" s="50">
        <v>4</v>
      </c>
      <c r="K51" s="50">
        <v>5</v>
      </c>
      <c r="L51" s="51" t="s">
        <v>7</v>
      </c>
      <c r="M51" s="51" t="s">
        <v>8</v>
      </c>
      <c r="N51" s="51" t="s">
        <v>126</v>
      </c>
    </row>
    <row r="52" spans="2:14" ht="15" customHeight="1" x14ac:dyDescent="0.2">
      <c r="B52" s="52" t="s">
        <v>9</v>
      </c>
      <c r="C52" s="30">
        <v>100</v>
      </c>
      <c r="D52" s="27" t="s">
        <v>26</v>
      </c>
      <c r="E52" s="28"/>
      <c r="F52" s="24">
        <v>1</v>
      </c>
      <c r="G52" s="31"/>
      <c r="H52" s="32"/>
      <c r="I52" s="32"/>
      <c r="J52" s="32"/>
      <c r="K52" s="32"/>
      <c r="L52" s="53" t="str">
        <f>IF(COUNT(G52:K52)=0,"", IF(COUNT(G52:K52)=2,SUM(G52:K52)*1.5, IF(COUNT(G52:K52)=3,SUM(G52:K52), IF(COUNT(G52:K52)=5,SUM(G52:K52)-MIN(G52:K52)-MAX(G52:K52), ))))</f>
        <v/>
      </c>
      <c r="M52" s="51" t="str">
        <f t="shared" ref="M52:M53" si="8">IF(ISNUMBER(L52),L52*F52,"")</f>
        <v/>
      </c>
      <c r="N52" s="54" t="str">
        <f>M52</f>
        <v/>
      </c>
    </row>
    <row r="53" spans="2:14" ht="15" customHeight="1" x14ac:dyDescent="0.2">
      <c r="B53" s="55" t="s">
        <v>10</v>
      </c>
      <c r="C53" s="25"/>
      <c r="D53" s="23" t="e">
        <f>VLOOKUP($C53,DiveList!$C$3:$D$71,2,FALSE)</f>
        <v>#N/A</v>
      </c>
      <c r="E53" s="26"/>
      <c r="F53" s="24" t="e">
        <f>VLOOKUP($C53,DiveList!$C$3:$H$71,IF($E53="S",5,IF($E53="P", 4, IF($E53="T", 3,IF($E53="F",6,5)))), FALSE)</f>
        <v>#N/A</v>
      </c>
      <c r="G53" s="33"/>
      <c r="H53" s="33"/>
      <c r="I53" s="33"/>
      <c r="J53" s="33"/>
      <c r="K53" s="33"/>
      <c r="L53" s="53" t="str">
        <f t="shared" ref="L53:L55" si="9">IF(COUNT(G53:K53)=0,"", IF(COUNT(G53:K53)=2,SUM(G53:K53)*1.5, IF(COUNT(G53:K53)=3,SUM(G53:K53), IF(COUNT(G53:K53)=5,SUM(G53:K53)-MIN(G53:K53)-MAX(G53:K53), ))))</f>
        <v/>
      </c>
      <c r="M53" s="51" t="str">
        <f t="shared" si="8"/>
        <v/>
      </c>
      <c r="N53" s="54" t="str">
        <f>IF(AND(ISNUMBER(N52), ISNUMBER(M53)),N52+M53,"")</f>
        <v/>
      </c>
    </row>
    <row r="54" spans="2:14" ht="13.5" thickBot="1" x14ac:dyDescent="0.25">
      <c r="B54" s="55" t="s">
        <v>11</v>
      </c>
      <c r="C54" s="25"/>
      <c r="D54" s="23" t="e">
        <f>VLOOKUP($C54,DiveList!$C$3:$D$71,2,FALSE)</f>
        <v>#N/A</v>
      </c>
      <c r="E54" s="26"/>
      <c r="F54" s="24" t="e">
        <f>VLOOKUP($C54,DiveList!$C$3:$H$71,IF($E54="S",5,IF($E54="P", 4, IF($E54="T", 3,IF($E54="F",6,5)))), FALSE)</f>
        <v>#N/A</v>
      </c>
      <c r="G54" s="33"/>
      <c r="H54" s="33"/>
      <c r="I54" s="33"/>
      <c r="J54" s="33"/>
      <c r="K54" s="33"/>
      <c r="L54" s="53" t="str">
        <f t="shared" si="9"/>
        <v/>
      </c>
      <c r="M54" s="51" t="str">
        <f>IF(ISNUMBER(L54),L54*F54,"")</f>
        <v/>
      </c>
      <c r="N54" s="54" t="str">
        <f>IF(AND(ISNUMBER(N53), ISNUMBER(M54)),N53+M54,"")</f>
        <v/>
      </c>
    </row>
    <row r="55" spans="2:14" ht="14.25" thickTop="1" thickBot="1" x14ac:dyDescent="0.25">
      <c r="B55" s="56" t="s">
        <v>12</v>
      </c>
      <c r="C55" s="29"/>
      <c r="D55" s="57" t="e">
        <f>VLOOKUP($C55,DiveList!$C$3:$D$71,2,FALSE)</f>
        <v>#N/A</v>
      </c>
      <c r="E55" s="34"/>
      <c r="F55" s="58" t="e">
        <f>VLOOKUP($C55,DiveList!$C$3:$H$71,IF($E55="S",5,IF($E55="P", 4, IF($E55="T", 3,IF($E55="F",6,5)))), FALSE)</f>
        <v>#N/A</v>
      </c>
      <c r="G55" s="35"/>
      <c r="H55" s="36"/>
      <c r="I55" s="36"/>
      <c r="J55" s="36"/>
      <c r="K55" s="36"/>
      <c r="L55" s="59" t="str">
        <f t="shared" si="9"/>
        <v/>
      </c>
      <c r="M55" s="59" t="str">
        <f>IF(ISNUMBER(L55),L55*F55,"")</f>
        <v/>
      </c>
      <c r="N55" s="60" t="str">
        <f>IF(AND(ISNUMBER(N54), ISNUMBER(M55)),N54+M55,"")</f>
        <v/>
      </c>
    </row>
    <row r="56" spans="2:14" ht="20.25" customHeight="1" thickTop="1" thickBot="1" x14ac:dyDescent="0.25">
      <c r="B56" s="61"/>
      <c r="C56" s="62"/>
      <c r="D56" s="62"/>
      <c r="E56" s="62"/>
      <c r="F56" s="63"/>
      <c r="G56" s="46"/>
      <c r="H56" s="40"/>
      <c r="I56" s="40"/>
      <c r="J56" s="40"/>
      <c r="K56" s="40"/>
      <c r="L56" s="40"/>
      <c r="M56" s="64" t="s">
        <v>30</v>
      </c>
      <c r="N56" s="74" t="str">
        <f>IF(ISNUMBER(N55),N55,N54)</f>
        <v/>
      </c>
    </row>
    <row r="57" spans="2:14" ht="13.5" thickTop="1" x14ac:dyDescent="0.2">
      <c r="B57" s="1"/>
      <c r="C57" s="5"/>
      <c r="D57" s="5"/>
      <c r="E57" s="5"/>
      <c r="F57" s="6"/>
      <c r="G57" s="2"/>
    </row>
    <row r="58" spans="2:14" ht="15" customHeight="1" thickBot="1" x14ac:dyDescent="0.25"/>
    <row r="59" spans="2:14" ht="15" customHeight="1" x14ac:dyDescent="0.2">
      <c r="B59" s="42" t="s">
        <v>13</v>
      </c>
      <c r="C59" s="82"/>
      <c r="D59" s="43" t="s">
        <v>16</v>
      </c>
      <c r="E59" s="9" t="s">
        <v>110</v>
      </c>
      <c r="F59" s="44"/>
      <c r="G59" s="44"/>
      <c r="H59" s="44"/>
      <c r="I59" s="44"/>
      <c r="J59" s="44"/>
      <c r="K59" s="44"/>
      <c r="L59" s="44"/>
      <c r="M59" s="65" t="s">
        <v>128</v>
      </c>
      <c r="N59" s="84"/>
    </row>
    <row r="60" spans="2:14" ht="15" customHeight="1" thickBot="1" x14ac:dyDescent="0.25">
      <c r="B60" s="71" t="s">
        <v>14</v>
      </c>
      <c r="C60" s="83"/>
      <c r="D60" s="43" t="s">
        <v>17</v>
      </c>
      <c r="E60" s="9" t="s">
        <v>127</v>
      </c>
      <c r="F60" s="44"/>
      <c r="G60" s="44"/>
      <c r="H60" s="44"/>
      <c r="I60" s="44"/>
      <c r="J60" s="44"/>
      <c r="K60" s="44"/>
      <c r="L60" s="44"/>
      <c r="M60" s="72" t="s">
        <v>129</v>
      </c>
      <c r="N60" s="85"/>
    </row>
    <row r="61" spans="2:14" ht="15" customHeight="1" x14ac:dyDescent="0.2">
      <c r="B61" s="45"/>
      <c r="C61" s="46"/>
      <c r="D61" s="46"/>
      <c r="E61" s="46"/>
      <c r="F61" s="46"/>
      <c r="G61" s="46"/>
      <c r="H61" s="40"/>
      <c r="I61" s="40"/>
      <c r="J61" s="40"/>
      <c r="K61" s="40"/>
      <c r="L61" s="40"/>
      <c r="M61" s="40"/>
      <c r="N61" s="40"/>
    </row>
    <row r="62" spans="2:14" x14ac:dyDescent="0.2">
      <c r="B62" s="47"/>
      <c r="C62" s="48" t="s">
        <v>3</v>
      </c>
      <c r="D62" s="49" t="s">
        <v>4</v>
      </c>
      <c r="E62" s="49" t="s">
        <v>5</v>
      </c>
      <c r="F62" s="49" t="s">
        <v>6</v>
      </c>
      <c r="G62" s="49">
        <v>1</v>
      </c>
      <c r="H62" s="50">
        <v>2</v>
      </c>
      <c r="I62" s="50">
        <v>3</v>
      </c>
      <c r="J62" s="50">
        <v>4</v>
      </c>
      <c r="K62" s="50">
        <v>5</v>
      </c>
      <c r="L62" s="51" t="s">
        <v>7</v>
      </c>
      <c r="M62" s="51" t="s">
        <v>8</v>
      </c>
      <c r="N62" s="51" t="s">
        <v>126</v>
      </c>
    </row>
    <row r="63" spans="2:14" x14ac:dyDescent="0.2">
      <c r="B63" s="52" t="s">
        <v>9</v>
      </c>
      <c r="C63" s="30">
        <v>100</v>
      </c>
      <c r="D63" s="27" t="s">
        <v>26</v>
      </c>
      <c r="E63" s="28"/>
      <c r="F63" s="24">
        <v>1</v>
      </c>
      <c r="G63" s="31"/>
      <c r="H63" s="32"/>
      <c r="I63" s="32"/>
      <c r="J63" s="32"/>
      <c r="K63" s="32"/>
      <c r="L63" s="53" t="str">
        <f>IF(COUNT(G63:K63)=0,"", IF(COUNT(G63:K63)=2,SUM(G63:K63)*1.5, IF(COUNT(G63:K63)=3,SUM(G63:K63), IF(COUNT(G63:K63)=5,SUM(G63:K63)-MIN(G63:K63)-MAX(G63:K63), ))))</f>
        <v/>
      </c>
      <c r="M63" s="51" t="str">
        <f t="shared" ref="M63:M64" si="10">IF(ISNUMBER(L63),L63*F63,"")</f>
        <v/>
      </c>
      <c r="N63" s="54" t="str">
        <f>M63</f>
        <v/>
      </c>
    </row>
    <row r="64" spans="2:14" ht="20.25" customHeight="1" x14ac:dyDescent="0.2">
      <c r="B64" s="55" t="s">
        <v>10</v>
      </c>
      <c r="C64" s="25"/>
      <c r="D64" s="23" t="e">
        <f>VLOOKUP($C64,DiveList!$C$3:$D$71,2,FALSE)</f>
        <v>#N/A</v>
      </c>
      <c r="E64" s="26"/>
      <c r="F64" s="24" t="e">
        <f>VLOOKUP($C64,DiveList!$C$3:$H$71,IF($E64="S",5,IF($E64="P", 4, IF($E64="T", 3,IF($E64="F",6,5)))), FALSE)</f>
        <v>#N/A</v>
      </c>
      <c r="G64" s="33"/>
      <c r="H64" s="33"/>
      <c r="I64" s="33"/>
      <c r="J64" s="33"/>
      <c r="K64" s="33"/>
      <c r="L64" s="53" t="str">
        <f t="shared" ref="L64:L66" si="11">IF(COUNT(G64:K64)=0,"", IF(COUNT(G64:K64)=2,SUM(G64:K64)*1.5, IF(COUNT(G64:K64)=3,SUM(G64:K64), IF(COUNT(G64:K64)=5,SUM(G64:K64)-MIN(G64:K64)-MAX(G64:K64), ))))</f>
        <v/>
      </c>
      <c r="M64" s="51" t="str">
        <f t="shared" si="10"/>
        <v/>
      </c>
      <c r="N64" s="54" t="str">
        <f>IF(AND(ISNUMBER(N63), ISNUMBER(M64)),N63+M64,"")</f>
        <v/>
      </c>
    </row>
    <row r="65" spans="2:14" ht="13.5" thickBot="1" x14ac:dyDescent="0.25">
      <c r="B65" s="55" t="s">
        <v>11</v>
      </c>
      <c r="C65" s="25"/>
      <c r="D65" s="23" t="e">
        <f>VLOOKUP($C65,DiveList!$C$3:$D$71,2,FALSE)</f>
        <v>#N/A</v>
      </c>
      <c r="E65" s="26"/>
      <c r="F65" s="24" t="e">
        <f>VLOOKUP($C65,DiveList!$C$3:$H$71,IF($E65="S",5,IF($E65="P", 4, IF($E65="T", 3,IF($E65="F",6,5)))), FALSE)</f>
        <v>#N/A</v>
      </c>
      <c r="G65" s="33"/>
      <c r="H65" s="33"/>
      <c r="I65" s="33"/>
      <c r="J65" s="33"/>
      <c r="K65" s="33"/>
      <c r="L65" s="53" t="str">
        <f t="shared" si="11"/>
        <v/>
      </c>
      <c r="M65" s="51" t="str">
        <f>IF(ISNUMBER(L65),L65*F65,"")</f>
        <v/>
      </c>
      <c r="N65" s="54" t="str">
        <f>IF(AND(ISNUMBER(N64), ISNUMBER(M65)),N64+M65,"")</f>
        <v/>
      </c>
    </row>
    <row r="66" spans="2:14" ht="15" customHeight="1" thickTop="1" thickBot="1" x14ac:dyDescent="0.25">
      <c r="B66" s="56" t="s">
        <v>12</v>
      </c>
      <c r="C66" s="29"/>
      <c r="D66" s="57" t="e">
        <f>VLOOKUP($C66,DiveList!$C$3:$D$71,2,FALSE)</f>
        <v>#N/A</v>
      </c>
      <c r="E66" s="34"/>
      <c r="F66" s="58" t="e">
        <f>VLOOKUP($C66,DiveList!$C$3:$H$71,IF($E66="S",5,IF($E66="P", 4, IF($E66="T", 3,IF($E66="F",6,5)))), FALSE)</f>
        <v>#N/A</v>
      </c>
      <c r="G66" s="35"/>
      <c r="H66" s="36"/>
      <c r="I66" s="36"/>
      <c r="J66" s="36"/>
      <c r="K66" s="36"/>
      <c r="L66" s="59" t="str">
        <f t="shared" si="11"/>
        <v/>
      </c>
      <c r="M66" s="59" t="str">
        <f>IF(ISNUMBER(L66),L66*F66,"")</f>
        <v/>
      </c>
      <c r="N66" s="60" t="str">
        <f>IF(AND(ISNUMBER(N65), ISNUMBER(M66)),N65+M66,"")</f>
        <v/>
      </c>
    </row>
    <row r="67" spans="2:14" ht="15" customHeight="1" thickTop="1" thickBot="1" x14ac:dyDescent="0.25">
      <c r="B67" s="61"/>
      <c r="C67" s="62"/>
      <c r="D67" s="62"/>
      <c r="E67" s="62"/>
      <c r="F67" s="63"/>
      <c r="G67" s="46"/>
      <c r="H67" s="40"/>
      <c r="I67" s="40"/>
      <c r="J67" s="40"/>
      <c r="K67" s="40"/>
      <c r="L67" s="40"/>
      <c r="M67" s="64" t="s">
        <v>30</v>
      </c>
      <c r="N67" s="74" t="str">
        <f>IF(ISNUMBER(N66),N66,N65)</f>
        <v/>
      </c>
    </row>
    <row r="68" spans="2:14" ht="15" customHeight="1" thickTop="1" x14ac:dyDescent="0.2">
      <c r="B68" s="1"/>
      <c r="C68" s="5"/>
      <c r="D68" s="5"/>
      <c r="E68" s="5"/>
      <c r="F68" s="6"/>
      <c r="G68" s="2"/>
    </row>
    <row r="69" spans="2:14" ht="15" customHeight="1" thickBot="1" x14ac:dyDescent="0.25"/>
    <row r="70" spans="2:14" x14ac:dyDescent="0.2">
      <c r="B70" s="42" t="s">
        <v>13</v>
      </c>
      <c r="C70" s="82"/>
      <c r="D70" s="43" t="s">
        <v>16</v>
      </c>
      <c r="E70" s="9" t="s">
        <v>110</v>
      </c>
      <c r="F70" s="44"/>
      <c r="G70" s="44"/>
      <c r="H70" s="44"/>
      <c r="I70" s="44"/>
      <c r="J70" s="44"/>
      <c r="K70" s="44"/>
      <c r="L70" s="44"/>
      <c r="M70" s="65" t="s">
        <v>128</v>
      </c>
      <c r="N70" s="84"/>
    </row>
    <row r="71" spans="2:14" ht="13.5" thickBot="1" x14ac:dyDescent="0.25">
      <c r="B71" s="71" t="s">
        <v>14</v>
      </c>
      <c r="C71" s="83"/>
      <c r="D71" s="43" t="s">
        <v>17</v>
      </c>
      <c r="E71" s="9" t="s">
        <v>127</v>
      </c>
      <c r="F71" s="44"/>
      <c r="G71" s="44"/>
      <c r="H71" s="44"/>
      <c r="I71" s="44"/>
      <c r="J71" s="44"/>
      <c r="K71" s="44"/>
      <c r="L71" s="44"/>
      <c r="M71" s="72" t="s">
        <v>129</v>
      </c>
      <c r="N71" s="85"/>
    </row>
    <row r="72" spans="2:14" ht="20.25" customHeight="1" x14ac:dyDescent="0.2">
      <c r="B72" s="45"/>
      <c r="C72" s="46"/>
      <c r="D72" s="46"/>
      <c r="E72" s="46"/>
      <c r="F72" s="46"/>
      <c r="G72" s="46"/>
      <c r="H72" s="40"/>
      <c r="I72" s="40"/>
      <c r="J72" s="40"/>
      <c r="K72" s="40"/>
      <c r="L72" s="40"/>
      <c r="M72" s="40"/>
      <c r="N72" s="40"/>
    </row>
    <row r="73" spans="2:14" x14ac:dyDescent="0.2">
      <c r="B73" s="47"/>
      <c r="C73" s="48" t="s">
        <v>3</v>
      </c>
      <c r="D73" s="49" t="s">
        <v>4</v>
      </c>
      <c r="E73" s="49" t="s">
        <v>5</v>
      </c>
      <c r="F73" s="49" t="s">
        <v>6</v>
      </c>
      <c r="G73" s="49">
        <v>1</v>
      </c>
      <c r="H73" s="50">
        <v>2</v>
      </c>
      <c r="I73" s="50">
        <v>3</v>
      </c>
      <c r="J73" s="50">
        <v>4</v>
      </c>
      <c r="K73" s="50">
        <v>5</v>
      </c>
      <c r="L73" s="51" t="s">
        <v>7</v>
      </c>
      <c r="M73" s="51" t="s">
        <v>8</v>
      </c>
      <c r="N73" s="51" t="s">
        <v>126</v>
      </c>
    </row>
    <row r="74" spans="2:14" ht="15" customHeight="1" x14ac:dyDescent="0.2">
      <c r="B74" s="52" t="s">
        <v>9</v>
      </c>
      <c r="C74" s="30">
        <v>100</v>
      </c>
      <c r="D74" s="27" t="s">
        <v>26</v>
      </c>
      <c r="E74" s="28"/>
      <c r="F74" s="24">
        <v>1</v>
      </c>
      <c r="G74" s="31"/>
      <c r="H74" s="32"/>
      <c r="I74" s="32"/>
      <c r="J74" s="32"/>
      <c r="K74" s="32"/>
      <c r="L74" s="53" t="str">
        <f>IF(COUNT(G74:K74)=0,"", IF(COUNT(G74:K74)=2,SUM(G74:K74)*1.5, IF(COUNT(G74:K74)=3,SUM(G74:K74), IF(COUNT(G74:K74)=5,SUM(G74:K74)-MIN(G74:K74)-MAX(G74:K74), ))))</f>
        <v/>
      </c>
      <c r="M74" s="51" t="str">
        <f t="shared" ref="M74:M75" si="12">IF(ISNUMBER(L74),L74*F74,"")</f>
        <v/>
      </c>
      <c r="N74" s="54" t="str">
        <f>M74</f>
        <v/>
      </c>
    </row>
    <row r="75" spans="2:14" ht="15" customHeight="1" x14ac:dyDescent="0.2">
      <c r="B75" s="55" t="s">
        <v>10</v>
      </c>
      <c r="C75" s="25"/>
      <c r="D75" s="23" t="e">
        <f>VLOOKUP($C75,DiveList!$C$3:$D$71,2,FALSE)</f>
        <v>#N/A</v>
      </c>
      <c r="E75" s="26"/>
      <c r="F75" s="24" t="e">
        <f>VLOOKUP($C75,DiveList!$C$3:$H$71,IF($E75="S",5,IF($E75="P", 4, IF($E75="T", 3,IF($E75="F",6,5)))), FALSE)</f>
        <v>#N/A</v>
      </c>
      <c r="G75" s="33"/>
      <c r="H75" s="33"/>
      <c r="I75" s="33"/>
      <c r="J75" s="33"/>
      <c r="K75" s="33"/>
      <c r="L75" s="53" t="str">
        <f t="shared" ref="L75:L77" si="13">IF(COUNT(G75:K75)=0,"", IF(COUNT(G75:K75)=2,SUM(G75:K75)*1.5, IF(COUNT(G75:K75)=3,SUM(G75:K75), IF(COUNT(G75:K75)=5,SUM(G75:K75)-MIN(G75:K75)-MAX(G75:K75), ))))</f>
        <v/>
      </c>
      <c r="M75" s="51" t="str">
        <f t="shared" si="12"/>
        <v/>
      </c>
      <c r="N75" s="54" t="str">
        <f>IF(AND(ISNUMBER(N74), ISNUMBER(M75)),N74+M75,"")</f>
        <v/>
      </c>
    </row>
    <row r="76" spans="2:14" ht="15" customHeight="1" thickBot="1" x14ac:dyDescent="0.25">
      <c r="B76" s="55" t="s">
        <v>11</v>
      </c>
      <c r="C76" s="25"/>
      <c r="D76" s="23" t="e">
        <f>VLOOKUP($C76,DiveList!$C$3:$D$71,2,FALSE)</f>
        <v>#N/A</v>
      </c>
      <c r="E76" s="26"/>
      <c r="F76" s="24" t="e">
        <f>VLOOKUP($C76,DiveList!$C$3:$H$71,IF($E76="S",5,IF($E76="P", 4, IF($E76="T", 3,IF($E76="F",6,5)))), FALSE)</f>
        <v>#N/A</v>
      </c>
      <c r="G76" s="33"/>
      <c r="H76" s="33"/>
      <c r="I76" s="33"/>
      <c r="J76" s="33"/>
      <c r="K76" s="33"/>
      <c r="L76" s="53" t="str">
        <f t="shared" si="13"/>
        <v/>
      </c>
      <c r="M76" s="51" t="str">
        <f>IF(ISNUMBER(L76),L76*F76,"")</f>
        <v/>
      </c>
      <c r="N76" s="54" t="str">
        <f>IF(AND(ISNUMBER(N75), ISNUMBER(M76)),N75+M76,"")</f>
        <v/>
      </c>
    </row>
    <row r="77" spans="2:14" ht="15" customHeight="1" thickTop="1" thickBot="1" x14ac:dyDescent="0.25">
      <c r="B77" s="56" t="s">
        <v>12</v>
      </c>
      <c r="C77" s="29"/>
      <c r="D77" s="57" t="e">
        <f>VLOOKUP($C77,DiveList!$C$3:$D$71,2,FALSE)</f>
        <v>#N/A</v>
      </c>
      <c r="E77" s="34"/>
      <c r="F77" s="58" t="e">
        <f>VLOOKUP($C77,DiveList!$C$3:$H$71,IF($E77="S",5,IF($E77="P", 4, IF($E77="T", 3,IF($E77="F",6,5)))), FALSE)</f>
        <v>#N/A</v>
      </c>
      <c r="G77" s="35"/>
      <c r="H77" s="36"/>
      <c r="I77" s="36"/>
      <c r="J77" s="36"/>
      <c r="K77" s="36"/>
      <c r="L77" s="59" t="str">
        <f t="shared" si="13"/>
        <v/>
      </c>
      <c r="M77" s="59" t="str">
        <f>IF(ISNUMBER(L77),L77*F77,"")</f>
        <v/>
      </c>
      <c r="N77" s="60" t="str">
        <f>IF(AND(ISNUMBER(N76), ISNUMBER(M77)),N76+M77,"")</f>
        <v/>
      </c>
    </row>
    <row r="78" spans="2:14" ht="14.25" thickTop="1" thickBot="1" x14ac:dyDescent="0.25">
      <c r="B78" s="61"/>
      <c r="C78" s="62"/>
      <c r="D78" s="62"/>
      <c r="E78" s="62"/>
      <c r="F78" s="63"/>
      <c r="G78" s="46"/>
      <c r="H78" s="40"/>
      <c r="I78" s="40"/>
      <c r="J78" s="40"/>
      <c r="K78" s="40"/>
      <c r="L78" s="40"/>
      <c r="M78" s="64" t="s">
        <v>30</v>
      </c>
      <c r="N78" s="74" t="str">
        <f>IF(ISNUMBER(N77),N77,N76)</f>
        <v/>
      </c>
    </row>
    <row r="79" spans="2:14" ht="13.5" thickTop="1" x14ac:dyDescent="0.2">
      <c r="B79" s="1"/>
      <c r="C79" s="5"/>
      <c r="D79" s="5"/>
      <c r="E79" s="5"/>
      <c r="F79" s="6"/>
      <c r="G79" s="2"/>
    </row>
    <row r="80" spans="2:14" ht="20.25" customHeight="1" thickBot="1" x14ac:dyDescent="0.25"/>
    <row r="81" spans="2:14" x14ac:dyDescent="0.2">
      <c r="B81" s="42" t="s">
        <v>13</v>
      </c>
      <c r="C81" s="82"/>
      <c r="D81" s="43" t="s">
        <v>16</v>
      </c>
      <c r="E81" s="9" t="s">
        <v>110</v>
      </c>
      <c r="F81" s="44"/>
      <c r="G81" s="44"/>
      <c r="H81" s="44"/>
      <c r="I81" s="44"/>
      <c r="J81" s="44"/>
      <c r="K81" s="44"/>
      <c r="L81" s="44"/>
      <c r="M81" s="65" t="s">
        <v>128</v>
      </c>
      <c r="N81" s="84"/>
    </row>
    <row r="82" spans="2:14" ht="15" customHeight="1" thickBot="1" x14ac:dyDescent="0.25">
      <c r="B82" s="71" t="s">
        <v>14</v>
      </c>
      <c r="C82" s="83"/>
      <c r="D82" s="43" t="s">
        <v>17</v>
      </c>
      <c r="E82" s="9" t="s">
        <v>127</v>
      </c>
      <c r="F82" s="44"/>
      <c r="G82" s="44"/>
      <c r="H82" s="44"/>
      <c r="I82" s="44"/>
      <c r="J82" s="44"/>
      <c r="K82" s="44"/>
      <c r="L82" s="44"/>
      <c r="M82" s="72" t="s">
        <v>129</v>
      </c>
      <c r="N82" s="85"/>
    </row>
    <row r="83" spans="2:14" ht="15" customHeight="1" x14ac:dyDescent="0.2">
      <c r="B83" s="45"/>
      <c r="C83" s="46"/>
      <c r="D83" s="46"/>
      <c r="E83" s="46"/>
      <c r="F83" s="46"/>
      <c r="G83" s="46"/>
      <c r="H83" s="40"/>
      <c r="I83" s="40"/>
      <c r="J83" s="40"/>
      <c r="K83" s="40"/>
      <c r="L83" s="40"/>
      <c r="M83" s="40"/>
      <c r="N83" s="40"/>
    </row>
    <row r="84" spans="2:14" ht="15" customHeight="1" x14ac:dyDescent="0.2">
      <c r="B84" s="47"/>
      <c r="C84" s="48" t="s">
        <v>3</v>
      </c>
      <c r="D84" s="49" t="s">
        <v>4</v>
      </c>
      <c r="E84" s="49" t="s">
        <v>5</v>
      </c>
      <c r="F84" s="49" t="s">
        <v>6</v>
      </c>
      <c r="G84" s="49">
        <v>1</v>
      </c>
      <c r="H84" s="50">
        <v>2</v>
      </c>
      <c r="I84" s="50">
        <v>3</v>
      </c>
      <c r="J84" s="50">
        <v>4</v>
      </c>
      <c r="K84" s="50">
        <v>5</v>
      </c>
      <c r="L84" s="51" t="s">
        <v>7</v>
      </c>
      <c r="M84" s="51" t="s">
        <v>8</v>
      </c>
      <c r="N84" s="51" t="s">
        <v>126</v>
      </c>
    </row>
    <row r="85" spans="2:14" ht="15" customHeight="1" x14ac:dyDescent="0.2">
      <c r="B85" s="52" t="s">
        <v>9</v>
      </c>
      <c r="C85" s="30">
        <v>100</v>
      </c>
      <c r="D85" s="27" t="s">
        <v>26</v>
      </c>
      <c r="E85" s="28"/>
      <c r="F85" s="24">
        <v>1</v>
      </c>
      <c r="G85" s="31"/>
      <c r="H85" s="32"/>
      <c r="I85" s="32"/>
      <c r="J85" s="32"/>
      <c r="K85" s="32"/>
      <c r="L85" s="53" t="str">
        <f>IF(COUNT(G85:K85)=0,"", IF(COUNT(G85:K85)=2,SUM(G85:K85)*1.5, IF(COUNT(G85:K85)=3,SUM(G85:K85), IF(COUNT(G85:K85)=5,SUM(G85:K85)-MIN(G85:K85)-MAX(G85:K85), ))))</f>
        <v/>
      </c>
      <c r="M85" s="51" t="str">
        <f t="shared" ref="M85:M86" si="14">IF(ISNUMBER(L85),L85*F85,"")</f>
        <v/>
      </c>
      <c r="N85" s="54" t="str">
        <f>M85</f>
        <v/>
      </c>
    </row>
    <row r="86" spans="2:14" x14ac:dyDescent="0.2">
      <c r="B86" s="55" t="s">
        <v>10</v>
      </c>
      <c r="C86" s="25"/>
      <c r="D86" s="23" t="e">
        <f>VLOOKUP($C86,DiveList!$C$3:$D$71,2,FALSE)</f>
        <v>#N/A</v>
      </c>
      <c r="E86" s="26"/>
      <c r="F86" s="24" t="e">
        <f>VLOOKUP($C86,DiveList!$C$3:$H$71,IF($E86="S",5,IF($E86="P", 4, IF($E86="T", 3,IF($E86="F",6,5)))), FALSE)</f>
        <v>#N/A</v>
      </c>
      <c r="G86" s="33"/>
      <c r="H86" s="33"/>
      <c r="I86" s="33"/>
      <c r="J86" s="33"/>
      <c r="K86" s="33"/>
      <c r="L86" s="53" t="str">
        <f t="shared" ref="L86:L88" si="15">IF(COUNT(G86:K86)=0,"", IF(COUNT(G86:K86)=2,SUM(G86:K86)*1.5, IF(COUNT(G86:K86)=3,SUM(G86:K86), IF(COUNT(G86:K86)=5,SUM(G86:K86)-MIN(G86:K86)-MAX(G86:K86), ))))</f>
        <v/>
      </c>
      <c r="M86" s="51" t="str">
        <f t="shared" si="14"/>
        <v/>
      </c>
      <c r="N86" s="54" t="str">
        <f>IF(AND(ISNUMBER(N85), ISNUMBER(M86)),N85+M86,"")</f>
        <v/>
      </c>
    </row>
    <row r="87" spans="2:14" ht="13.5" thickBot="1" x14ac:dyDescent="0.25">
      <c r="B87" s="55" t="s">
        <v>11</v>
      </c>
      <c r="C87" s="25"/>
      <c r="D87" s="23" t="e">
        <f>VLOOKUP($C87,DiveList!$C$3:$D$71,2,FALSE)</f>
        <v>#N/A</v>
      </c>
      <c r="E87" s="26"/>
      <c r="F87" s="24" t="e">
        <f>VLOOKUP($C87,DiveList!$C$3:$H$71,IF($E87="S",5,IF($E87="P", 4, IF($E87="T", 3,IF($E87="F",6,5)))), FALSE)</f>
        <v>#N/A</v>
      </c>
      <c r="G87" s="33"/>
      <c r="H87" s="33"/>
      <c r="I87" s="33"/>
      <c r="J87" s="33"/>
      <c r="K87" s="33"/>
      <c r="L87" s="53" t="str">
        <f t="shared" si="15"/>
        <v/>
      </c>
      <c r="M87" s="51" t="str">
        <f>IF(ISNUMBER(L87),L87*F87,"")</f>
        <v/>
      </c>
      <c r="N87" s="54" t="str">
        <f>IF(AND(ISNUMBER(N86), ISNUMBER(M87)),N86+M87,"")</f>
        <v/>
      </c>
    </row>
    <row r="88" spans="2:14" ht="20.25" customHeight="1" thickTop="1" thickBot="1" x14ac:dyDescent="0.25">
      <c r="B88" s="56" t="s">
        <v>12</v>
      </c>
      <c r="C88" s="29"/>
      <c r="D88" s="57" t="e">
        <f>VLOOKUP($C88,DiveList!$C$3:$D$71,2,FALSE)</f>
        <v>#N/A</v>
      </c>
      <c r="E88" s="34"/>
      <c r="F88" s="58" t="e">
        <f>VLOOKUP($C88,DiveList!$C$3:$H$71,IF($E88="S",5,IF($E88="P", 4, IF($E88="T", 3,IF($E88="F",6,5)))), FALSE)</f>
        <v>#N/A</v>
      </c>
      <c r="G88" s="35"/>
      <c r="H88" s="36"/>
      <c r="I88" s="36"/>
      <c r="J88" s="36"/>
      <c r="K88" s="36"/>
      <c r="L88" s="59" t="str">
        <f t="shared" si="15"/>
        <v/>
      </c>
      <c r="M88" s="59" t="str">
        <f>IF(ISNUMBER(L88),L88*F88,"")</f>
        <v/>
      </c>
      <c r="N88" s="60" t="str">
        <f>IF(AND(ISNUMBER(N87), ISNUMBER(M88)),N87+M88,"")</f>
        <v/>
      </c>
    </row>
    <row r="89" spans="2:14" ht="14.25" thickTop="1" thickBot="1" x14ac:dyDescent="0.25">
      <c r="B89" s="61"/>
      <c r="C89" s="62"/>
      <c r="D89" s="62"/>
      <c r="E89" s="62"/>
      <c r="F89" s="63"/>
      <c r="G89" s="46"/>
      <c r="H89" s="40"/>
      <c r="I89" s="40"/>
      <c r="J89" s="40"/>
      <c r="K89" s="40"/>
      <c r="L89" s="40"/>
      <c r="M89" s="64" t="s">
        <v>30</v>
      </c>
      <c r="N89" s="74" t="str">
        <f>IF(ISNUMBER(N88),N88,N87)</f>
        <v/>
      </c>
    </row>
    <row r="90" spans="2:14" ht="15" customHeight="1" thickTop="1" x14ac:dyDescent="0.2">
      <c r="B90" s="1"/>
      <c r="C90" s="5"/>
      <c r="D90" s="5"/>
      <c r="E90" s="5"/>
      <c r="F90" s="6"/>
      <c r="G90" s="2"/>
    </row>
    <row r="91" spans="2:14" ht="15" customHeight="1" thickBot="1" x14ac:dyDescent="0.25"/>
    <row r="92" spans="2:14" ht="15" customHeight="1" x14ac:dyDescent="0.2">
      <c r="B92" s="42" t="s">
        <v>13</v>
      </c>
      <c r="C92" s="82"/>
      <c r="D92" s="43" t="s">
        <v>16</v>
      </c>
      <c r="E92" s="9" t="s">
        <v>110</v>
      </c>
      <c r="F92" s="44"/>
      <c r="G92" s="44"/>
      <c r="H92" s="44"/>
      <c r="I92" s="44"/>
      <c r="J92" s="44"/>
      <c r="K92" s="44"/>
      <c r="L92" s="44"/>
      <c r="M92" s="65" t="s">
        <v>128</v>
      </c>
      <c r="N92" s="84"/>
    </row>
    <row r="93" spans="2:14" ht="15" customHeight="1" thickBot="1" x14ac:dyDescent="0.25">
      <c r="B93" s="71" t="s">
        <v>14</v>
      </c>
      <c r="C93" s="83"/>
      <c r="D93" s="43" t="s">
        <v>17</v>
      </c>
      <c r="E93" s="9" t="s">
        <v>127</v>
      </c>
      <c r="F93" s="44"/>
      <c r="G93" s="44"/>
      <c r="H93" s="44"/>
      <c r="I93" s="44"/>
      <c r="J93" s="44"/>
      <c r="K93" s="44"/>
      <c r="L93" s="44"/>
      <c r="M93" s="72" t="s">
        <v>129</v>
      </c>
      <c r="N93" s="85"/>
    </row>
    <row r="94" spans="2:14" x14ac:dyDescent="0.2">
      <c r="B94" s="45"/>
      <c r="C94" s="46"/>
      <c r="D94" s="46"/>
      <c r="E94" s="46"/>
      <c r="F94" s="46"/>
      <c r="G94" s="46"/>
      <c r="H94" s="40"/>
      <c r="I94" s="40"/>
      <c r="J94" s="40"/>
      <c r="K94" s="40"/>
      <c r="L94" s="40"/>
      <c r="M94" s="40"/>
      <c r="N94" s="40"/>
    </row>
    <row r="95" spans="2:14" x14ac:dyDescent="0.2">
      <c r="B95" s="47"/>
      <c r="C95" s="48" t="s">
        <v>3</v>
      </c>
      <c r="D95" s="49" t="s">
        <v>4</v>
      </c>
      <c r="E95" s="49" t="s">
        <v>5</v>
      </c>
      <c r="F95" s="49" t="s">
        <v>6</v>
      </c>
      <c r="G95" s="49">
        <v>1</v>
      </c>
      <c r="H95" s="50">
        <v>2</v>
      </c>
      <c r="I95" s="50">
        <v>3</v>
      </c>
      <c r="J95" s="50">
        <v>4</v>
      </c>
      <c r="K95" s="50">
        <v>5</v>
      </c>
      <c r="L95" s="51" t="s">
        <v>7</v>
      </c>
      <c r="M95" s="51" t="s">
        <v>8</v>
      </c>
      <c r="N95" s="51" t="s">
        <v>126</v>
      </c>
    </row>
    <row r="96" spans="2:14" ht="20.25" customHeight="1" x14ac:dyDescent="0.2">
      <c r="B96" s="52" t="s">
        <v>9</v>
      </c>
      <c r="C96" s="30">
        <v>100</v>
      </c>
      <c r="D96" s="27" t="s">
        <v>26</v>
      </c>
      <c r="E96" s="28"/>
      <c r="F96" s="24">
        <v>1</v>
      </c>
      <c r="G96" s="31"/>
      <c r="H96" s="32"/>
      <c r="I96" s="32"/>
      <c r="J96" s="32"/>
      <c r="K96" s="32"/>
      <c r="L96" s="53" t="str">
        <f>IF(COUNT(G96:K96)=0,"", IF(COUNT(G96:K96)=2,SUM(G96:K96)*1.5, IF(COUNT(G96:K96)=3,SUM(G96:K96), IF(COUNT(G96:K96)=5,SUM(G96:K96)-MIN(G96:K96)-MAX(G96:K96), ))))</f>
        <v/>
      </c>
      <c r="M96" s="51" t="str">
        <f t="shared" ref="M96:M97" si="16">IF(ISNUMBER(L96),L96*F96,"")</f>
        <v/>
      </c>
      <c r="N96" s="54" t="str">
        <f>M96</f>
        <v/>
      </c>
    </row>
    <row r="97" spans="2:14" x14ac:dyDescent="0.2">
      <c r="B97" s="55" t="s">
        <v>10</v>
      </c>
      <c r="C97" s="25"/>
      <c r="D97" s="23" t="e">
        <f>VLOOKUP($C97,DiveList!$C$3:$D$71,2,FALSE)</f>
        <v>#N/A</v>
      </c>
      <c r="E97" s="26"/>
      <c r="F97" s="24" t="e">
        <f>VLOOKUP($C97,DiveList!$C$3:$H$71,IF($E97="S",5,IF($E97="P", 4, IF($E97="T", 3,IF($E97="F",6,5)))), FALSE)</f>
        <v>#N/A</v>
      </c>
      <c r="G97" s="33"/>
      <c r="H97" s="33"/>
      <c r="I97" s="33"/>
      <c r="J97" s="33"/>
      <c r="K97" s="33"/>
      <c r="L97" s="53" t="str">
        <f t="shared" ref="L97:L99" si="17">IF(COUNT(G97:K97)=0,"", IF(COUNT(G97:K97)=2,SUM(G97:K97)*1.5, IF(COUNT(G97:K97)=3,SUM(G97:K97), IF(COUNT(G97:K97)=5,SUM(G97:K97)-MIN(G97:K97)-MAX(G97:K97), ))))</f>
        <v/>
      </c>
      <c r="M97" s="51" t="str">
        <f t="shared" si="16"/>
        <v/>
      </c>
      <c r="N97" s="54" t="str">
        <f>IF(AND(ISNUMBER(N96), ISNUMBER(M97)),N96+M97,"")</f>
        <v/>
      </c>
    </row>
    <row r="98" spans="2:14" ht="15" customHeight="1" thickBot="1" x14ac:dyDescent="0.25">
      <c r="B98" s="55" t="s">
        <v>11</v>
      </c>
      <c r="C98" s="25"/>
      <c r="D98" s="23" t="e">
        <f>VLOOKUP($C98,DiveList!$C$3:$D$71,2,FALSE)</f>
        <v>#N/A</v>
      </c>
      <c r="E98" s="26"/>
      <c r="F98" s="24" t="e">
        <f>VLOOKUP($C98,DiveList!$C$3:$H$71,IF($E98="S",5,IF($E98="P", 4, IF($E98="T", 3,IF($E98="F",6,5)))), FALSE)</f>
        <v>#N/A</v>
      </c>
      <c r="G98" s="33"/>
      <c r="H98" s="33"/>
      <c r="I98" s="33"/>
      <c r="J98" s="33"/>
      <c r="K98" s="33"/>
      <c r="L98" s="53" t="str">
        <f t="shared" si="17"/>
        <v/>
      </c>
      <c r="M98" s="51" t="str">
        <f>IF(ISNUMBER(L98),L98*F98,"")</f>
        <v/>
      </c>
      <c r="N98" s="54" t="str">
        <f>IF(AND(ISNUMBER(N97), ISNUMBER(M98)),N97+M98,"")</f>
        <v/>
      </c>
    </row>
    <row r="99" spans="2:14" ht="15" customHeight="1" thickTop="1" thickBot="1" x14ac:dyDescent="0.25">
      <c r="B99" s="56" t="s">
        <v>12</v>
      </c>
      <c r="C99" s="29"/>
      <c r="D99" s="57" t="e">
        <f>VLOOKUP($C99,DiveList!$C$3:$D$71,2,FALSE)</f>
        <v>#N/A</v>
      </c>
      <c r="E99" s="34"/>
      <c r="F99" s="58" t="e">
        <f>VLOOKUP($C99,DiveList!$C$3:$H$71,IF($E99="S",5,IF($E99="P", 4, IF($E99="T", 3,IF($E99="F",6,5)))), FALSE)</f>
        <v>#N/A</v>
      </c>
      <c r="G99" s="35"/>
      <c r="H99" s="36"/>
      <c r="I99" s="36"/>
      <c r="J99" s="36"/>
      <c r="K99" s="36"/>
      <c r="L99" s="59" t="str">
        <f t="shared" si="17"/>
        <v/>
      </c>
      <c r="M99" s="59" t="str">
        <f>IF(ISNUMBER(L99),L99*F99,"")</f>
        <v/>
      </c>
      <c r="N99" s="60" t="str">
        <f>IF(AND(ISNUMBER(N98), ISNUMBER(M99)),N98+M99,"")</f>
        <v/>
      </c>
    </row>
    <row r="100" spans="2:14" ht="15" customHeight="1" thickTop="1" thickBot="1" x14ac:dyDescent="0.25">
      <c r="B100" s="61"/>
      <c r="C100" s="62"/>
      <c r="D100" s="62"/>
      <c r="E100" s="62"/>
      <c r="F100" s="63"/>
      <c r="G100" s="46"/>
      <c r="H100" s="40"/>
      <c r="I100" s="40"/>
      <c r="J100" s="40"/>
      <c r="K100" s="40"/>
      <c r="L100" s="40"/>
      <c r="M100" s="64" t="s">
        <v>30</v>
      </c>
      <c r="N100" s="74" t="str">
        <f>IF(ISNUMBER(N99),N99,N98)</f>
        <v/>
      </c>
    </row>
    <row r="101" spans="2:14" ht="15" customHeight="1" thickTop="1" x14ac:dyDescent="0.2">
      <c r="B101" s="1"/>
      <c r="C101" s="5"/>
      <c r="D101" s="5"/>
      <c r="E101" s="5"/>
      <c r="F101" s="6"/>
      <c r="G101" s="2"/>
    </row>
    <row r="102" spans="2:14" ht="13.5" thickBot="1" x14ac:dyDescent="0.25"/>
    <row r="103" spans="2:14" x14ac:dyDescent="0.2">
      <c r="B103" s="42" t="s">
        <v>13</v>
      </c>
      <c r="C103" s="82"/>
      <c r="D103" s="43" t="s">
        <v>16</v>
      </c>
      <c r="E103" s="9" t="s">
        <v>110</v>
      </c>
      <c r="F103" s="44"/>
      <c r="G103" s="44"/>
      <c r="H103" s="44"/>
      <c r="I103" s="44"/>
      <c r="J103" s="44"/>
      <c r="K103" s="44"/>
      <c r="L103" s="44"/>
      <c r="M103" s="65" t="s">
        <v>128</v>
      </c>
      <c r="N103" s="84"/>
    </row>
    <row r="104" spans="2:14" ht="20.25" customHeight="1" thickBot="1" x14ac:dyDescent="0.25">
      <c r="B104" s="71" t="s">
        <v>14</v>
      </c>
      <c r="C104" s="83"/>
      <c r="D104" s="43" t="s">
        <v>17</v>
      </c>
      <c r="E104" s="9" t="s">
        <v>127</v>
      </c>
      <c r="F104" s="44"/>
      <c r="G104" s="44"/>
      <c r="H104" s="44"/>
      <c r="I104" s="44"/>
      <c r="J104" s="44"/>
      <c r="K104" s="44"/>
      <c r="L104" s="44"/>
      <c r="M104" s="72" t="s">
        <v>129</v>
      </c>
      <c r="N104" s="85"/>
    </row>
    <row r="105" spans="2:14" x14ac:dyDescent="0.2">
      <c r="B105" s="45"/>
      <c r="C105" s="46"/>
      <c r="D105" s="46"/>
      <c r="E105" s="46"/>
      <c r="F105" s="46"/>
      <c r="G105" s="46"/>
      <c r="H105" s="40"/>
      <c r="I105" s="40"/>
      <c r="J105" s="40"/>
      <c r="K105" s="40"/>
      <c r="L105" s="40"/>
      <c r="M105" s="40"/>
      <c r="N105" s="40"/>
    </row>
    <row r="106" spans="2:14" x14ac:dyDescent="0.2">
      <c r="B106" s="47"/>
      <c r="C106" s="48" t="s">
        <v>3</v>
      </c>
      <c r="D106" s="49" t="s">
        <v>4</v>
      </c>
      <c r="E106" s="49" t="s">
        <v>5</v>
      </c>
      <c r="F106" s="49" t="s">
        <v>6</v>
      </c>
      <c r="G106" s="49">
        <v>1</v>
      </c>
      <c r="H106" s="50">
        <v>2</v>
      </c>
      <c r="I106" s="50">
        <v>3</v>
      </c>
      <c r="J106" s="50">
        <v>4</v>
      </c>
      <c r="K106" s="50">
        <v>5</v>
      </c>
      <c r="L106" s="51" t="s">
        <v>7</v>
      </c>
      <c r="M106" s="51" t="s">
        <v>8</v>
      </c>
      <c r="N106" s="51" t="s">
        <v>126</v>
      </c>
    </row>
    <row r="107" spans="2:14" x14ac:dyDescent="0.2">
      <c r="B107" s="52" t="s">
        <v>9</v>
      </c>
      <c r="C107" s="30">
        <v>100</v>
      </c>
      <c r="D107" s="27" t="s">
        <v>26</v>
      </c>
      <c r="E107" s="28"/>
      <c r="F107" s="24">
        <v>1</v>
      </c>
      <c r="G107" s="31"/>
      <c r="H107" s="32"/>
      <c r="I107" s="32"/>
      <c r="J107" s="32"/>
      <c r="K107" s="32"/>
      <c r="L107" s="53" t="str">
        <f>IF(COUNT(G107:K107)=0,"", IF(COUNT(G107:K107)=2,SUM(G107:K107)*1.5, IF(COUNT(G107:K107)=3,SUM(G107:K107), IF(COUNT(G107:K107)=5,SUM(G107:K107)-MIN(G107:K107)-MAX(G107:K107), ))))</f>
        <v/>
      </c>
      <c r="M107" s="51" t="str">
        <f t="shared" ref="M107:M108" si="18">IF(ISNUMBER(L107),L107*F107,"")</f>
        <v/>
      </c>
      <c r="N107" s="54" t="str">
        <f>M107</f>
        <v/>
      </c>
    </row>
    <row r="108" spans="2:14" x14ac:dyDescent="0.2">
      <c r="B108" s="55" t="s">
        <v>10</v>
      </c>
      <c r="C108" s="25"/>
      <c r="D108" s="23" t="e">
        <f>VLOOKUP($C108,DiveList!$C$3:$D$71,2,FALSE)</f>
        <v>#N/A</v>
      </c>
      <c r="E108" s="26"/>
      <c r="F108" s="24" t="e">
        <f>VLOOKUP($C108,DiveList!$C$3:$H$71,IF($E108="S",5,IF($E108="P", 4, IF($E108="T", 3,IF($E108="F",6,5)))), FALSE)</f>
        <v>#N/A</v>
      </c>
      <c r="G108" s="33"/>
      <c r="H108" s="33"/>
      <c r="I108" s="33"/>
      <c r="J108" s="33"/>
      <c r="K108" s="33"/>
      <c r="L108" s="53" t="str">
        <f t="shared" ref="L108:L110" si="19">IF(COUNT(G108:K108)=0,"", IF(COUNT(G108:K108)=2,SUM(G108:K108)*1.5, IF(COUNT(G108:K108)=3,SUM(G108:K108), IF(COUNT(G108:K108)=5,SUM(G108:K108)-MIN(G108:K108)-MAX(G108:K108), ))))</f>
        <v/>
      </c>
      <c r="M108" s="51" t="str">
        <f t="shared" si="18"/>
        <v/>
      </c>
      <c r="N108" s="54" t="str">
        <f>IF(AND(ISNUMBER(N107), ISNUMBER(M108)),N107+M108,"")</f>
        <v/>
      </c>
    </row>
    <row r="109" spans="2:14" ht="13.5" thickBot="1" x14ac:dyDescent="0.25">
      <c r="B109" s="55" t="s">
        <v>11</v>
      </c>
      <c r="C109" s="25"/>
      <c r="D109" s="23" t="e">
        <f>VLOOKUP($C109,DiveList!$C$3:$D$71,2,FALSE)</f>
        <v>#N/A</v>
      </c>
      <c r="E109" s="26"/>
      <c r="F109" s="24" t="e">
        <f>VLOOKUP($C109,DiveList!$C$3:$H$71,IF($E109="S",5,IF($E109="P", 4, IF($E109="T", 3,IF($E109="F",6,5)))), FALSE)</f>
        <v>#N/A</v>
      </c>
      <c r="G109" s="33"/>
      <c r="H109" s="33"/>
      <c r="I109" s="33"/>
      <c r="J109" s="33"/>
      <c r="K109" s="33"/>
      <c r="L109" s="53" t="str">
        <f t="shared" si="19"/>
        <v/>
      </c>
      <c r="M109" s="51" t="str">
        <f>IF(ISNUMBER(L109),L109*F109,"")</f>
        <v/>
      </c>
      <c r="N109" s="54" t="str">
        <f>IF(AND(ISNUMBER(N108), ISNUMBER(M109)),N108+M109,"")</f>
        <v/>
      </c>
    </row>
    <row r="110" spans="2:14" ht="14.25" thickTop="1" thickBot="1" x14ac:dyDescent="0.25">
      <c r="B110" s="56" t="s">
        <v>12</v>
      </c>
      <c r="C110" s="29"/>
      <c r="D110" s="57" t="e">
        <f>VLOOKUP($C110,DiveList!$C$3:$D$71,2,FALSE)</f>
        <v>#N/A</v>
      </c>
      <c r="E110" s="34"/>
      <c r="F110" s="58" t="e">
        <f>VLOOKUP($C110,DiveList!$C$3:$H$71,IF($E110="S",5,IF($E110="P", 4, IF($E110="T", 3,IF($E110="F",6,5)))), FALSE)</f>
        <v>#N/A</v>
      </c>
      <c r="G110" s="35"/>
      <c r="H110" s="36"/>
      <c r="I110" s="36"/>
      <c r="J110" s="36"/>
      <c r="K110" s="36"/>
      <c r="L110" s="59" t="str">
        <f t="shared" si="19"/>
        <v/>
      </c>
      <c r="M110" s="59" t="str">
        <f>IF(ISNUMBER(L110),L110*F110,"")</f>
        <v/>
      </c>
      <c r="N110" s="60" t="str">
        <f>IF(AND(ISNUMBER(N109), ISNUMBER(M110)),N109+M110,"")</f>
        <v/>
      </c>
    </row>
    <row r="111" spans="2:14" ht="14.25" thickTop="1" thickBot="1" x14ac:dyDescent="0.25">
      <c r="B111" s="61"/>
      <c r="C111" s="62"/>
      <c r="D111" s="62"/>
      <c r="E111" s="62"/>
      <c r="F111" s="63"/>
      <c r="G111" s="46"/>
      <c r="H111" s="40"/>
      <c r="I111" s="40"/>
      <c r="J111" s="40"/>
      <c r="K111" s="40"/>
      <c r="L111" s="40"/>
      <c r="M111" s="64" t="s">
        <v>30</v>
      </c>
      <c r="N111" s="74" t="str">
        <f>IF(ISNUMBER(N110),N110,N109)</f>
        <v/>
      </c>
    </row>
    <row r="112" spans="2:14" ht="13.5" thickTop="1" x14ac:dyDescent="0.2">
      <c r="B112" s="1"/>
      <c r="C112" s="5"/>
      <c r="D112" s="5"/>
      <c r="E112" s="5"/>
      <c r="F112" s="6"/>
      <c r="G112" s="2"/>
    </row>
    <row r="113" spans="2:14" ht="13.5" thickBot="1" x14ac:dyDescent="0.25"/>
    <row r="114" spans="2:14" x14ac:dyDescent="0.2">
      <c r="B114" s="42" t="s">
        <v>13</v>
      </c>
      <c r="C114" s="82"/>
      <c r="D114" s="43" t="s">
        <v>16</v>
      </c>
      <c r="E114" s="9" t="s">
        <v>110</v>
      </c>
      <c r="F114" s="44"/>
      <c r="G114" s="44"/>
      <c r="H114" s="44"/>
      <c r="I114" s="44"/>
      <c r="J114" s="44"/>
      <c r="K114" s="44"/>
      <c r="L114" s="44"/>
      <c r="M114" s="65" t="s">
        <v>128</v>
      </c>
      <c r="N114" s="84"/>
    </row>
    <row r="115" spans="2:14" ht="13.5" thickBot="1" x14ac:dyDescent="0.25">
      <c r="B115" s="71" t="s">
        <v>14</v>
      </c>
      <c r="C115" s="83"/>
      <c r="D115" s="43" t="s">
        <v>17</v>
      </c>
      <c r="E115" s="9" t="s">
        <v>127</v>
      </c>
      <c r="F115" s="44"/>
      <c r="G115" s="44"/>
      <c r="H115" s="44"/>
      <c r="I115" s="44"/>
      <c r="J115" s="44"/>
      <c r="K115" s="44"/>
      <c r="L115" s="44"/>
      <c r="M115" s="72" t="s">
        <v>129</v>
      </c>
      <c r="N115" s="85"/>
    </row>
    <row r="116" spans="2:14" x14ac:dyDescent="0.2">
      <c r="B116" s="45"/>
      <c r="C116" s="46"/>
      <c r="D116" s="46"/>
      <c r="E116" s="46"/>
      <c r="F116" s="46"/>
      <c r="G116" s="46"/>
      <c r="H116" s="40"/>
      <c r="I116" s="40"/>
      <c r="J116" s="40"/>
      <c r="K116" s="40"/>
      <c r="L116" s="40"/>
      <c r="M116" s="40"/>
      <c r="N116" s="40"/>
    </row>
    <row r="117" spans="2:14" x14ac:dyDescent="0.2">
      <c r="B117" s="47"/>
      <c r="C117" s="48" t="s">
        <v>3</v>
      </c>
      <c r="D117" s="49" t="s">
        <v>4</v>
      </c>
      <c r="E117" s="49" t="s">
        <v>5</v>
      </c>
      <c r="F117" s="49" t="s">
        <v>6</v>
      </c>
      <c r="G117" s="49">
        <v>1</v>
      </c>
      <c r="H117" s="50">
        <v>2</v>
      </c>
      <c r="I117" s="50">
        <v>3</v>
      </c>
      <c r="J117" s="50">
        <v>4</v>
      </c>
      <c r="K117" s="50">
        <v>5</v>
      </c>
      <c r="L117" s="51" t="s">
        <v>7</v>
      </c>
      <c r="M117" s="51" t="s">
        <v>8</v>
      </c>
      <c r="N117" s="51" t="s">
        <v>126</v>
      </c>
    </row>
    <row r="118" spans="2:14" x14ac:dyDescent="0.2">
      <c r="B118" s="52" t="s">
        <v>9</v>
      </c>
      <c r="C118" s="30">
        <v>100</v>
      </c>
      <c r="D118" s="27" t="s">
        <v>26</v>
      </c>
      <c r="E118" s="28"/>
      <c r="F118" s="24">
        <v>1</v>
      </c>
      <c r="G118" s="31"/>
      <c r="H118" s="32"/>
      <c r="I118" s="32"/>
      <c r="J118" s="32"/>
      <c r="K118" s="32"/>
      <c r="L118" s="53" t="str">
        <f>IF(COUNT(G118:K118)=0,"", IF(COUNT(G118:K118)=2,SUM(G118:K118)*1.5, IF(COUNT(G118:K118)=3,SUM(G118:K118), IF(COUNT(G118:K118)=5,SUM(G118:K118)-MIN(G118:K118)-MAX(G118:K118), ))))</f>
        <v/>
      </c>
      <c r="M118" s="51" t="str">
        <f t="shared" ref="M118:M119" si="20">IF(ISNUMBER(L118),L118*F118,"")</f>
        <v/>
      </c>
      <c r="N118" s="54" t="str">
        <f>M118</f>
        <v/>
      </c>
    </row>
    <row r="119" spans="2:14" x14ac:dyDescent="0.2">
      <c r="B119" s="55" t="s">
        <v>10</v>
      </c>
      <c r="C119" s="25"/>
      <c r="D119" s="23" t="e">
        <f>VLOOKUP($C119,DiveList!$C$3:$D$71,2,FALSE)</f>
        <v>#N/A</v>
      </c>
      <c r="E119" s="26"/>
      <c r="F119" s="24" t="e">
        <f>VLOOKUP($C119,DiveList!$C$3:$H$71,IF($E119="S",5,IF($E119="P", 4, IF($E119="T", 3,IF($E119="F",6,5)))), FALSE)</f>
        <v>#N/A</v>
      </c>
      <c r="G119" s="33"/>
      <c r="H119" s="33"/>
      <c r="I119" s="33"/>
      <c r="J119" s="33"/>
      <c r="K119" s="33"/>
      <c r="L119" s="53" t="str">
        <f t="shared" ref="L119:L121" si="21">IF(COUNT(G119:K119)=0,"", IF(COUNT(G119:K119)=2,SUM(G119:K119)*1.5, IF(COUNT(G119:K119)=3,SUM(G119:K119), IF(COUNT(G119:K119)=5,SUM(G119:K119)-MIN(G119:K119)-MAX(G119:K119), ))))</f>
        <v/>
      </c>
      <c r="M119" s="51" t="str">
        <f t="shared" si="20"/>
        <v/>
      </c>
      <c r="N119" s="54" t="str">
        <f>IF(AND(ISNUMBER(N118), ISNUMBER(M119)),N118+M119,"")</f>
        <v/>
      </c>
    </row>
    <row r="120" spans="2:14" ht="13.5" thickBot="1" x14ac:dyDescent="0.25">
      <c r="B120" s="55" t="s">
        <v>11</v>
      </c>
      <c r="C120" s="25"/>
      <c r="D120" s="23" t="e">
        <f>VLOOKUP($C120,DiveList!$C$3:$D$71,2,FALSE)</f>
        <v>#N/A</v>
      </c>
      <c r="E120" s="26"/>
      <c r="F120" s="24" t="e">
        <f>VLOOKUP($C120,DiveList!$C$3:$H$71,IF($E120="S",5,IF($E120="P", 4, IF($E120="T", 3,IF($E120="F",6,5)))), FALSE)</f>
        <v>#N/A</v>
      </c>
      <c r="G120" s="33"/>
      <c r="H120" s="33"/>
      <c r="I120" s="33"/>
      <c r="J120" s="33"/>
      <c r="K120" s="33"/>
      <c r="L120" s="53" t="str">
        <f t="shared" si="21"/>
        <v/>
      </c>
      <c r="M120" s="51" t="str">
        <f>IF(ISNUMBER(L120),L120*F120,"")</f>
        <v/>
      </c>
      <c r="N120" s="54" t="str">
        <f>IF(AND(ISNUMBER(N119), ISNUMBER(M120)),N119+M120,"")</f>
        <v/>
      </c>
    </row>
    <row r="121" spans="2:14" ht="14.25" thickTop="1" thickBot="1" x14ac:dyDescent="0.25">
      <c r="B121" s="56" t="s">
        <v>12</v>
      </c>
      <c r="C121" s="29"/>
      <c r="D121" s="57" t="e">
        <f>VLOOKUP($C121,DiveList!$C$3:$D$71,2,FALSE)</f>
        <v>#N/A</v>
      </c>
      <c r="E121" s="34"/>
      <c r="F121" s="58" t="e">
        <f>VLOOKUP($C121,DiveList!$C$3:$H$71,IF($E121="S",5,IF($E121="P", 4, IF($E121="T", 3,IF($E121="F",6,5)))), FALSE)</f>
        <v>#N/A</v>
      </c>
      <c r="G121" s="35"/>
      <c r="H121" s="36"/>
      <c r="I121" s="36"/>
      <c r="J121" s="36"/>
      <c r="K121" s="36"/>
      <c r="L121" s="59" t="str">
        <f t="shared" si="21"/>
        <v/>
      </c>
      <c r="M121" s="59" t="str">
        <f>IF(ISNUMBER(L121),L121*F121,"")</f>
        <v/>
      </c>
      <c r="N121" s="60" t="str">
        <f>IF(AND(ISNUMBER(N120), ISNUMBER(M121)),N120+M121,"")</f>
        <v/>
      </c>
    </row>
    <row r="122" spans="2:14" ht="14.25" thickTop="1" thickBot="1" x14ac:dyDescent="0.25">
      <c r="B122" s="61"/>
      <c r="C122" s="62"/>
      <c r="D122" s="62"/>
      <c r="E122" s="62"/>
      <c r="F122" s="63"/>
      <c r="G122" s="46"/>
      <c r="H122" s="40"/>
      <c r="I122" s="40"/>
      <c r="J122" s="40"/>
      <c r="K122" s="40"/>
      <c r="L122" s="40"/>
      <c r="M122" s="64" t="s">
        <v>30</v>
      </c>
      <c r="N122" s="74" t="str">
        <f>IF(ISNUMBER(N121),N121,N120)</f>
        <v/>
      </c>
    </row>
    <row r="123" spans="2:14" ht="13.5" thickTop="1" x14ac:dyDescent="0.2">
      <c r="B123" s="1"/>
      <c r="C123" s="5"/>
      <c r="D123" s="5"/>
      <c r="E123" s="5"/>
      <c r="F123" s="6"/>
      <c r="G123" s="2"/>
    </row>
  </sheetData>
  <sheetProtection sheet="1" objects="1" scenarios="1"/>
  <mergeCells count="23">
    <mergeCell ref="M2:N2"/>
    <mergeCell ref="C26:C27"/>
    <mergeCell ref="N26:N27"/>
    <mergeCell ref="C4:C5"/>
    <mergeCell ref="N4:N5"/>
    <mergeCell ref="C15:C16"/>
    <mergeCell ref="N15:N16"/>
    <mergeCell ref="C37:C38"/>
    <mergeCell ref="N37:N38"/>
    <mergeCell ref="C48:C49"/>
    <mergeCell ref="N48:N49"/>
    <mergeCell ref="C59:C60"/>
    <mergeCell ref="N59:N60"/>
    <mergeCell ref="C103:C104"/>
    <mergeCell ref="N103:N104"/>
    <mergeCell ref="C114:C115"/>
    <mergeCell ref="N114:N115"/>
    <mergeCell ref="C70:C71"/>
    <mergeCell ref="N70:N71"/>
    <mergeCell ref="C81:C82"/>
    <mergeCell ref="N81:N82"/>
    <mergeCell ref="C92:C93"/>
    <mergeCell ref="N92:N93"/>
  </mergeCells>
  <pageMargins left="0.7" right="0.7" top="0.75" bottom="0.75" header="0.3" footer="0.3"/>
  <pageSetup scale="82" orientation="portrait" r:id="rId1"/>
  <ignoredErrors>
    <ignoredError sqref="L8" formulaRang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9642411-40A1-443D-BF74-003465E3D6DB}">
          <x14:formula1>
            <xm:f>DiveList!$C:$C</xm:f>
          </x14:formula1>
          <xm:sqref>C11 C99 C22 C88 C33 C44 C55 C77 C66 C110 C121</xm:sqref>
        </x14:dataValidation>
        <x14:dataValidation type="list" allowBlank="1" showInputMessage="1" showErrorMessage="1" xr:uid="{4FF01CAF-2AA0-4236-94A9-1B431CB48262}">
          <x14:formula1>
            <xm:f>DiveList!$C$3:$C$51</xm:f>
          </x14:formula1>
          <xm:sqref>C9:C10 C64:C65 C86:C87 C20:C21 C31:C32 C42:C43 C75:C76 C53:C54 C97:C98 C108:C109 C119:C120</xm:sqref>
        </x14:dataValidation>
        <x14:dataValidation type="list" allowBlank="1" showInputMessage="1" showErrorMessage="1" xr:uid="{957780CD-270C-4DD7-9B76-6302F6C3A1B0}">
          <x14:formula1>
            <xm:f>DiveList!$E$2:$H$2</xm:f>
          </x14:formula1>
          <xm:sqref>E8:E11 E63:E66 E85:E88 E19:E22 E30:E33 E41:E44 E74:E77 E52:E55 E96:E99 E107:E110 E118:E121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E8131-B1A3-4B79-BD15-EE7398D5D5E5}">
  <sheetPr>
    <tabColor rgb="FFFF33CC"/>
    <pageSetUpPr fitToPage="1"/>
  </sheetPr>
  <dimension ref="B1:P146"/>
  <sheetViews>
    <sheetView workbookViewId="0">
      <pane ySplit="2" topLeftCell="A3" activePane="bottomLeft" state="frozen"/>
      <selection pane="bottomLeft" activeCell="I14" sqref="I14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139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2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84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3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85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100</v>
      </c>
      <c r="D8" s="27" t="s">
        <v>26</v>
      </c>
      <c r="E8" s="28"/>
      <c r="F8" s="24">
        <v>1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3"/>
      <c r="H9" s="33"/>
      <c r="I9" s="33"/>
      <c r="J9" s="33"/>
      <c r="K9" s="33"/>
      <c r="L9" s="53" t="str">
        <f t="shared" ref="L9:L12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3"/>
      <c r="H10" s="33"/>
      <c r="I10" s="33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thickBot="1" x14ac:dyDescent="0.25">
      <c r="B11" s="80" t="s">
        <v>159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3"/>
      <c r="H11" s="33"/>
      <c r="I11" s="33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thickTop="1" thickBot="1" x14ac:dyDescent="0.25">
      <c r="B12" s="56" t="s">
        <v>12</v>
      </c>
      <c r="C12" s="29"/>
      <c r="D12" s="57" t="e">
        <f>VLOOKUP($C12,DiveList!$C$3:$D$71,2,FALSE)</f>
        <v>#N/A</v>
      </c>
      <c r="E12" s="34"/>
      <c r="F12" s="58" t="e">
        <f>VLOOKUP($C12,DiveList!$C$3:$H$71,IF($E12="S",5,IF($E12="P", 4, IF($E12="T", 3,IF($E12="F",6,5)))), FALSE)</f>
        <v>#N/A</v>
      </c>
      <c r="G12" s="35"/>
      <c r="H12" s="36"/>
      <c r="I12" s="36"/>
      <c r="J12" s="36"/>
      <c r="K12" s="36"/>
      <c r="L12" s="59" t="str">
        <f t="shared" si="1"/>
        <v/>
      </c>
      <c r="M12" s="59" t="str">
        <f>IF(ISNUMBER(L12),L12*F12,"")</f>
        <v/>
      </c>
      <c r="N12" s="60" t="str">
        <f>IF(AND(ISNUMBER(N11), ISNUMBER(M12)),N11+M12,"")</f>
        <v/>
      </c>
    </row>
    <row r="13" spans="2:16" ht="20.25" customHeight="1" thickTop="1" thickBot="1" x14ac:dyDescent="0.25">
      <c r="B13" s="61"/>
      <c r="C13" s="62"/>
      <c r="D13" s="62"/>
      <c r="E13" s="62"/>
      <c r="F13" s="63"/>
      <c r="G13" s="46"/>
      <c r="H13" s="40"/>
      <c r="I13" s="40"/>
      <c r="J13" s="40"/>
      <c r="K13" s="40"/>
      <c r="L13" s="40"/>
      <c r="M13" s="64" t="s">
        <v>30</v>
      </c>
      <c r="N13" s="74" t="str">
        <f>IF(ISNUMBER(N12),N12,N11)</f>
        <v/>
      </c>
    </row>
    <row r="14" spans="2:16" ht="16.5" customHeight="1" thickTop="1" x14ac:dyDescent="0.2">
      <c r="B14" s="1"/>
      <c r="C14" s="5"/>
      <c r="D14" s="5"/>
      <c r="E14" s="5"/>
      <c r="F14" s="6"/>
      <c r="G14" s="2"/>
    </row>
    <row r="15" spans="2:16" ht="13.5" thickBot="1" x14ac:dyDescent="0.25"/>
    <row r="16" spans="2:16" ht="15" customHeight="1" x14ac:dyDescent="0.2">
      <c r="B16" s="42" t="s">
        <v>13</v>
      </c>
      <c r="C16" s="82"/>
      <c r="D16" s="43" t="s">
        <v>16</v>
      </c>
      <c r="E16" s="9" t="s">
        <v>110</v>
      </c>
      <c r="F16" s="44"/>
      <c r="G16" s="44"/>
      <c r="H16" s="44"/>
      <c r="I16" s="44"/>
      <c r="J16" s="44"/>
      <c r="K16" s="44"/>
      <c r="L16" s="44"/>
      <c r="M16" s="65" t="s">
        <v>128</v>
      </c>
      <c r="N16" s="84"/>
    </row>
    <row r="17" spans="2:14" ht="15" customHeight="1" thickBot="1" x14ac:dyDescent="0.25">
      <c r="B17" s="71" t="s">
        <v>14</v>
      </c>
      <c r="C17" s="83"/>
      <c r="D17" s="43" t="s">
        <v>17</v>
      </c>
      <c r="E17" s="9" t="s">
        <v>127</v>
      </c>
      <c r="F17" s="44"/>
      <c r="G17" s="44"/>
      <c r="H17" s="44"/>
      <c r="I17" s="44"/>
      <c r="J17" s="44"/>
      <c r="K17" s="44"/>
      <c r="L17" s="44"/>
      <c r="M17" s="72" t="s">
        <v>129</v>
      </c>
      <c r="N17" s="85"/>
    </row>
    <row r="18" spans="2:14" ht="15" customHeight="1" x14ac:dyDescent="0.2">
      <c r="B18" s="45"/>
      <c r="C18" s="46"/>
      <c r="D18" s="46"/>
      <c r="E18" s="46"/>
      <c r="F18" s="46"/>
      <c r="G18" s="46"/>
      <c r="H18" s="40"/>
      <c r="I18" s="40"/>
      <c r="J18" s="40"/>
      <c r="K18" s="40"/>
      <c r="L18" s="40"/>
      <c r="M18" s="40"/>
      <c r="N18" s="40"/>
    </row>
    <row r="19" spans="2:14" ht="15" customHeight="1" x14ac:dyDescent="0.2">
      <c r="B19" s="47"/>
      <c r="C19" s="48" t="s">
        <v>3</v>
      </c>
      <c r="D19" s="49" t="s">
        <v>4</v>
      </c>
      <c r="E19" s="49" t="s">
        <v>5</v>
      </c>
      <c r="F19" s="49" t="s">
        <v>6</v>
      </c>
      <c r="G19" s="49">
        <v>1</v>
      </c>
      <c r="H19" s="50">
        <v>2</v>
      </c>
      <c r="I19" s="50">
        <v>3</v>
      </c>
      <c r="J19" s="50">
        <v>4</v>
      </c>
      <c r="K19" s="50">
        <v>5</v>
      </c>
      <c r="L19" s="51" t="s">
        <v>7</v>
      </c>
      <c r="M19" s="51" t="s">
        <v>8</v>
      </c>
      <c r="N19" s="51" t="s">
        <v>126</v>
      </c>
    </row>
    <row r="20" spans="2:14" ht="15" customHeight="1" x14ac:dyDescent="0.2">
      <c r="B20" s="52" t="s">
        <v>9</v>
      </c>
      <c r="C20" s="30">
        <v>100</v>
      </c>
      <c r="D20" s="27" t="s">
        <v>26</v>
      </c>
      <c r="E20" s="28"/>
      <c r="F20" s="24">
        <v>1</v>
      </c>
      <c r="G20" s="31"/>
      <c r="H20" s="32"/>
      <c r="I20" s="32"/>
      <c r="J20" s="32"/>
      <c r="K20" s="32"/>
      <c r="L20" s="53" t="str">
        <f>IF(COUNT(G20:K20)=0,"", IF(COUNT(G20:K20)=2,SUM(G20:K20)*1.5, IF(COUNT(G20:K20)=3,SUM(G20:K20), IF(COUNT(G20:K20)=5,SUM(G20:K20)-MIN(G20:K20)-MAX(G20:K20), ))))</f>
        <v/>
      </c>
      <c r="M20" s="51" t="str">
        <f t="shared" ref="M20:M21" si="2">IF(ISNUMBER(L20),L20*F20,"")</f>
        <v/>
      </c>
      <c r="N20" s="54" t="str">
        <f>M20</f>
        <v/>
      </c>
    </row>
    <row r="21" spans="2:14" ht="15" customHeight="1" x14ac:dyDescent="0.2">
      <c r="B21" s="55" t="s">
        <v>10</v>
      </c>
      <c r="C21" s="25"/>
      <c r="D21" s="23" t="e">
        <f>VLOOKUP($C21,DiveList!$C$3:$D$71,2,FALSE)</f>
        <v>#N/A</v>
      </c>
      <c r="E21" s="26"/>
      <c r="F21" s="24" t="e">
        <f>VLOOKUP($C21,DiveList!$C$3:$H$71,IF($E21="S",5,IF($E21="P", 4, IF($E21="T", 3,IF($E21="F",6,5)))), FALSE)</f>
        <v>#N/A</v>
      </c>
      <c r="G21" s="33"/>
      <c r="H21" s="33"/>
      <c r="I21" s="33"/>
      <c r="J21" s="33"/>
      <c r="K21" s="33"/>
      <c r="L21" s="53" t="str">
        <f t="shared" ref="L21:L24" si="3">IF(COUNT(G21:K21)=0,"", IF(COUNT(G21:K21)=2,SUM(G21:K21)*1.5, IF(COUNT(G21:K21)=3,SUM(G21:K21), IF(COUNT(G21:K21)=5,SUM(G21:K21)-MIN(G21:K21)-MAX(G21:K21), ))))</f>
        <v/>
      </c>
      <c r="M21" s="51" t="str">
        <f t="shared" si="2"/>
        <v/>
      </c>
      <c r="N21" s="54" t="str">
        <f>IF(AND(ISNUMBER(N20), ISNUMBER(M21)),N20+M21,"")</f>
        <v/>
      </c>
    </row>
    <row r="22" spans="2:14" x14ac:dyDescent="0.2">
      <c r="B22" s="55" t="s">
        <v>11</v>
      </c>
      <c r="C22" s="25"/>
      <c r="D22" s="23" t="e">
        <f>VLOOKUP($C22,DiveList!$C$3:$D$71,2,FALSE)</f>
        <v>#N/A</v>
      </c>
      <c r="E22" s="26"/>
      <c r="F22" s="24" t="e">
        <f>VLOOKUP($C22,DiveList!$C$3:$H$71,IF($E22="S",5,IF($E22="P", 4, IF($E22="T", 3,IF($E22="F",6,5)))), FALSE)</f>
        <v>#N/A</v>
      </c>
      <c r="G22" s="33"/>
      <c r="H22" s="33"/>
      <c r="I22" s="33"/>
      <c r="J22" s="33"/>
      <c r="K22" s="33"/>
      <c r="L22" s="53" t="str">
        <f t="shared" si="3"/>
        <v/>
      </c>
      <c r="M22" s="51" t="str">
        <f>IF(ISNUMBER(L22),L22*F22,"")</f>
        <v/>
      </c>
      <c r="N22" s="54" t="str">
        <f>IF(AND(ISNUMBER(N21), ISNUMBER(M22)),N21+M22,"")</f>
        <v/>
      </c>
    </row>
    <row r="23" spans="2:14" ht="13.5" thickBot="1" x14ac:dyDescent="0.25">
      <c r="B23" s="80" t="s">
        <v>159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3"/>
      <c r="H23" s="33"/>
      <c r="I23" s="33"/>
      <c r="J23" s="33"/>
      <c r="K23" s="33"/>
      <c r="L23" s="53" t="str">
        <f t="shared" si="3"/>
        <v/>
      </c>
      <c r="M23" s="51" t="str">
        <f>IF(ISNUMBER(L23),L23*F23,"")</f>
        <v/>
      </c>
      <c r="N23" s="54" t="str">
        <f>IF(AND(ISNUMBER(N22), ISNUMBER(M23)),N22+M23,"")</f>
        <v/>
      </c>
    </row>
    <row r="24" spans="2:14" ht="20.25" customHeight="1" thickTop="1" thickBot="1" x14ac:dyDescent="0.25">
      <c r="B24" s="56" t="s">
        <v>12</v>
      </c>
      <c r="C24" s="29"/>
      <c r="D24" s="57" t="e">
        <f>VLOOKUP($C24,DiveList!$C$3:$D$71,2,FALSE)</f>
        <v>#N/A</v>
      </c>
      <c r="E24" s="34"/>
      <c r="F24" s="58" t="e">
        <f>VLOOKUP($C24,DiveList!$C$3:$H$71,IF($E24="S",5,IF($E24="P", 4, IF($E24="T", 3,IF($E24="F",6,5)))), FALSE)</f>
        <v>#N/A</v>
      </c>
      <c r="G24" s="35"/>
      <c r="H24" s="36"/>
      <c r="I24" s="36"/>
      <c r="J24" s="36"/>
      <c r="K24" s="36"/>
      <c r="L24" s="59" t="str">
        <f t="shared" si="3"/>
        <v/>
      </c>
      <c r="M24" s="59" t="str">
        <f>IF(ISNUMBER(L24),L24*F24,"")</f>
        <v/>
      </c>
      <c r="N24" s="60" t="str">
        <f>IF(AND(ISNUMBER(N23), ISNUMBER(M24)),N23+M24,"")</f>
        <v/>
      </c>
    </row>
    <row r="25" spans="2:14" ht="14.25" thickTop="1" thickBot="1" x14ac:dyDescent="0.25">
      <c r="B25" s="61"/>
      <c r="C25" s="62"/>
      <c r="D25" s="62"/>
      <c r="E25" s="62"/>
      <c r="F25" s="63"/>
      <c r="G25" s="46"/>
      <c r="H25" s="40"/>
      <c r="I25" s="40"/>
      <c r="J25" s="40"/>
      <c r="K25" s="40"/>
      <c r="L25" s="40"/>
      <c r="M25" s="64" t="s">
        <v>30</v>
      </c>
      <c r="N25" s="74" t="str">
        <f>IF(ISNUMBER(N24),N24,N23)</f>
        <v/>
      </c>
    </row>
    <row r="26" spans="2:14" ht="13.5" thickTop="1" x14ac:dyDescent="0.2">
      <c r="B26" s="61"/>
      <c r="C26" s="62"/>
      <c r="D26" s="62"/>
      <c r="E26" s="62"/>
      <c r="F26" s="63"/>
      <c r="G26" s="46"/>
      <c r="H26" s="40"/>
      <c r="I26" s="40"/>
      <c r="J26" s="40"/>
      <c r="K26" s="40"/>
      <c r="L26" s="40"/>
      <c r="M26" s="64"/>
      <c r="N26" s="73"/>
    </row>
    <row r="27" spans="2:14" ht="15" customHeight="1" thickBot="1" x14ac:dyDescent="0.25"/>
    <row r="28" spans="2:14" ht="15" customHeight="1" x14ac:dyDescent="0.2">
      <c r="B28" s="42" t="s">
        <v>13</v>
      </c>
      <c r="C28" s="82"/>
      <c r="D28" s="43" t="s">
        <v>16</v>
      </c>
      <c r="E28" s="9" t="s">
        <v>110</v>
      </c>
      <c r="F28" s="44"/>
      <c r="G28" s="44"/>
      <c r="H28" s="44"/>
      <c r="I28" s="44"/>
      <c r="J28" s="44"/>
      <c r="K28" s="44"/>
      <c r="L28" s="44"/>
      <c r="M28" s="65" t="s">
        <v>128</v>
      </c>
      <c r="N28" s="84"/>
    </row>
    <row r="29" spans="2:14" ht="15" customHeight="1" thickBot="1" x14ac:dyDescent="0.25">
      <c r="B29" s="71" t="s">
        <v>14</v>
      </c>
      <c r="C29" s="83"/>
      <c r="D29" s="43" t="s">
        <v>17</v>
      </c>
      <c r="E29" s="9" t="s">
        <v>127</v>
      </c>
      <c r="F29" s="44"/>
      <c r="G29" s="44"/>
      <c r="H29" s="44"/>
      <c r="I29" s="44"/>
      <c r="J29" s="44"/>
      <c r="K29" s="44"/>
      <c r="L29" s="44"/>
      <c r="M29" s="72" t="s">
        <v>129</v>
      </c>
      <c r="N29" s="85"/>
    </row>
    <row r="30" spans="2:14" ht="15" customHeight="1" x14ac:dyDescent="0.2">
      <c r="B30" s="45"/>
      <c r="C30" s="46"/>
      <c r="D30" s="46"/>
      <c r="E30" s="46"/>
      <c r="F30" s="46"/>
      <c r="G30" s="46"/>
      <c r="H30" s="40"/>
      <c r="I30" s="40"/>
      <c r="J30" s="40"/>
      <c r="K30" s="40"/>
      <c r="L30" s="40"/>
      <c r="M30" s="40"/>
      <c r="N30" s="40"/>
    </row>
    <row r="31" spans="2:14" ht="15" customHeight="1" x14ac:dyDescent="0.2">
      <c r="B31" s="47"/>
      <c r="C31" s="48" t="s">
        <v>3</v>
      </c>
      <c r="D31" s="49" t="s">
        <v>4</v>
      </c>
      <c r="E31" s="49" t="s">
        <v>5</v>
      </c>
      <c r="F31" s="49" t="s">
        <v>6</v>
      </c>
      <c r="G31" s="49">
        <v>1</v>
      </c>
      <c r="H31" s="50">
        <v>2</v>
      </c>
      <c r="I31" s="50">
        <v>3</v>
      </c>
      <c r="J31" s="50">
        <v>4</v>
      </c>
      <c r="K31" s="50">
        <v>5</v>
      </c>
      <c r="L31" s="51" t="s">
        <v>7</v>
      </c>
      <c r="M31" s="51" t="s">
        <v>8</v>
      </c>
      <c r="N31" s="51" t="s">
        <v>126</v>
      </c>
    </row>
    <row r="32" spans="2:14" ht="15" customHeight="1" x14ac:dyDescent="0.2">
      <c r="B32" s="52" t="s">
        <v>9</v>
      </c>
      <c r="C32" s="30">
        <v>100</v>
      </c>
      <c r="D32" s="27" t="s">
        <v>26</v>
      </c>
      <c r="E32" s="28"/>
      <c r="F32" s="24">
        <v>1</v>
      </c>
      <c r="G32" s="31"/>
      <c r="H32" s="32"/>
      <c r="I32" s="32"/>
      <c r="J32" s="32"/>
      <c r="K32" s="32"/>
      <c r="L32" s="53" t="str">
        <f>IF(COUNT(G32:K32)=0,"", IF(COUNT(G32:K32)=2,SUM(G32:K32)*1.5, IF(COUNT(G32:K32)=3,SUM(G32:K32), IF(COUNT(G32:K32)=5,SUM(G32:K32)-MIN(G32:K32)-MAX(G32:K32), ))))</f>
        <v/>
      </c>
      <c r="M32" s="51" t="str">
        <f t="shared" ref="M32:M33" si="4">IF(ISNUMBER(L32),L32*F32,"")</f>
        <v/>
      </c>
      <c r="N32" s="54" t="str">
        <f>M32</f>
        <v/>
      </c>
    </row>
    <row r="33" spans="2:14" ht="15" customHeight="1" x14ac:dyDescent="0.2">
      <c r="B33" s="55" t="s">
        <v>10</v>
      </c>
      <c r="C33" s="25"/>
      <c r="D33" s="23" t="e">
        <f>VLOOKUP($C33,DiveList!$C$3:$D$71,2,FALSE)</f>
        <v>#N/A</v>
      </c>
      <c r="E33" s="26"/>
      <c r="F33" s="24" t="e">
        <f>VLOOKUP($C33,DiveList!$C$3:$H$71,IF($E33="S",5,IF($E33="P", 4, IF($E33="T", 3,IF($E33="F",6,5)))), FALSE)</f>
        <v>#N/A</v>
      </c>
      <c r="G33" s="33"/>
      <c r="H33" s="33"/>
      <c r="I33" s="33"/>
      <c r="J33" s="33"/>
      <c r="K33" s="33"/>
      <c r="L33" s="53" t="str">
        <f t="shared" ref="L33:L36" si="5">IF(COUNT(G33:K33)=0,"", IF(COUNT(G33:K33)=2,SUM(G33:K33)*1.5, IF(COUNT(G33:K33)=3,SUM(G33:K33), IF(COUNT(G33:K33)=5,SUM(G33:K33)-MIN(G33:K33)-MAX(G33:K33), ))))</f>
        <v/>
      </c>
      <c r="M33" s="51" t="str">
        <f t="shared" si="4"/>
        <v/>
      </c>
      <c r="N33" s="54" t="str">
        <f>IF(AND(ISNUMBER(N32), ISNUMBER(M33)),N32+M33,"")</f>
        <v/>
      </c>
    </row>
    <row r="34" spans="2:14" x14ac:dyDescent="0.2">
      <c r="B34" s="55" t="s">
        <v>11</v>
      </c>
      <c r="C34" s="25"/>
      <c r="D34" s="23" t="e">
        <f>VLOOKUP($C34,DiveList!$C$3:$D$71,2,FALSE)</f>
        <v>#N/A</v>
      </c>
      <c r="E34" s="26"/>
      <c r="F34" s="24" t="e">
        <f>VLOOKUP($C34,DiveList!$C$3:$H$71,IF($E34="S",5,IF($E34="P", 4, IF($E34="T", 3,IF($E34="F",6,5)))), FALSE)</f>
        <v>#N/A</v>
      </c>
      <c r="G34" s="33"/>
      <c r="H34" s="33"/>
      <c r="I34" s="33"/>
      <c r="J34" s="33"/>
      <c r="K34" s="33"/>
      <c r="L34" s="53" t="str">
        <f t="shared" si="5"/>
        <v/>
      </c>
      <c r="M34" s="51" t="str">
        <f>IF(ISNUMBER(L34),L34*F34,"")</f>
        <v/>
      </c>
      <c r="N34" s="54" t="str">
        <f>IF(AND(ISNUMBER(N33), ISNUMBER(M34)),N33+M34,"")</f>
        <v/>
      </c>
    </row>
    <row r="35" spans="2:14" ht="13.5" thickBot="1" x14ac:dyDescent="0.25">
      <c r="B35" s="80" t="s">
        <v>159</v>
      </c>
      <c r="C35" s="25"/>
      <c r="D35" s="23" t="e">
        <f>VLOOKUP($C35,DiveList!$C$3:$D$71,2,FALSE)</f>
        <v>#N/A</v>
      </c>
      <c r="E35" s="26"/>
      <c r="F35" s="24" t="e">
        <f>VLOOKUP($C35,DiveList!$C$3:$H$71,IF($E35="S",5,IF($E35="P", 4, IF($E35="T", 3,IF($E35="F",6,5)))), FALSE)</f>
        <v>#N/A</v>
      </c>
      <c r="G35" s="33"/>
      <c r="H35" s="33"/>
      <c r="I35" s="33"/>
      <c r="J35" s="33"/>
      <c r="K35" s="33"/>
      <c r="L35" s="53" t="str">
        <f t="shared" si="5"/>
        <v/>
      </c>
      <c r="M35" s="51" t="str">
        <f>IF(ISNUMBER(L35),L35*F35,"")</f>
        <v/>
      </c>
      <c r="N35" s="54" t="str">
        <f>IF(AND(ISNUMBER(N34), ISNUMBER(M35)),N34+M35,"")</f>
        <v/>
      </c>
    </row>
    <row r="36" spans="2:14" ht="20.25" customHeight="1" thickTop="1" thickBot="1" x14ac:dyDescent="0.25">
      <c r="B36" s="56" t="s">
        <v>12</v>
      </c>
      <c r="C36" s="29"/>
      <c r="D36" s="57" t="e">
        <f>VLOOKUP($C36,DiveList!$C$3:$D$71,2,FALSE)</f>
        <v>#N/A</v>
      </c>
      <c r="E36" s="34"/>
      <c r="F36" s="58" t="e">
        <f>VLOOKUP($C36,DiveList!$C$3:$H$71,IF($E36="S",5,IF($E36="P", 4, IF($E36="T", 3,IF($E36="F",6,5)))), FALSE)</f>
        <v>#N/A</v>
      </c>
      <c r="G36" s="35"/>
      <c r="H36" s="36"/>
      <c r="I36" s="36"/>
      <c r="J36" s="36"/>
      <c r="K36" s="36"/>
      <c r="L36" s="59" t="str">
        <f t="shared" si="5"/>
        <v/>
      </c>
      <c r="M36" s="59" t="str">
        <f>IF(ISNUMBER(L36),L36*F36,"")</f>
        <v/>
      </c>
      <c r="N36" s="60" t="str">
        <f>IF(AND(ISNUMBER(N35), ISNUMBER(M36)),N35+M36,"")</f>
        <v/>
      </c>
    </row>
    <row r="37" spans="2:14" ht="14.25" thickTop="1" thickBot="1" x14ac:dyDescent="0.25">
      <c r="B37" s="61"/>
      <c r="C37" s="62"/>
      <c r="D37" s="62"/>
      <c r="E37" s="62"/>
      <c r="F37" s="63"/>
      <c r="G37" s="46"/>
      <c r="H37" s="40"/>
      <c r="I37" s="40"/>
      <c r="J37" s="40"/>
      <c r="K37" s="40"/>
      <c r="L37" s="40"/>
      <c r="M37" s="64" t="s">
        <v>30</v>
      </c>
      <c r="N37" s="74" t="str">
        <f>IF(ISNUMBER(N36),N36,N35)</f>
        <v/>
      </c>
    </row>
    <row r="38" spans="2:14" ht="13.5" thickTop="1" x14ac:dyDescent="0.2"/>
    <row r="39" spans="2:14" ht="13.5" thickBot="1" x14ac:dyDescent="0.25"/>
    <row r="40" spans="2:14" ht="15" customHeight="1" x14ac:dyDescent="0.2">
      <c r="B40" s="42" t="s">
        <v>13</v>
      </c>
      <c r="C40" s="82"/>
      <c r="D40" s="43" t="s">
        <v>16</v>
      </c>
      <c r="E40" s="9" t="s">
        <v>110</v>
      </c>
      <c r="F40" s="44"/>
      <c r="G40" s="44"/>
      <c r="H40" s="44"/>
      <c r="I40" s="44"/>
      <c r="J40" s="44"/>
      <c r="K40" s="44"/>
      <c r="L40" s="44"/>
      <c r="M40" s="65" t="s">
        <v>128</v>
      </c>
      <c r="N40" s="84"/>
    </row>
    <row r="41" spans="2:14" ht="15" customHeight="1" thickBot="1" x14ac:dyDescent="0.25">
      <c r="B41" s="71" t="s">
        <v>14</v>
      </c>
      <c r="C41" s="83"/>
      <c r="D41" s="43" t="s">
        <v>17</v>
      </c>
      <c r="E41" s="9" t="s">
        <v>127</v>
      </c>
      <c r="F41" s="44"/>
      <c r="G41" s="44"/>
      <c r="H41" s="44"/>
      <c r="I41" s="44"/>
      <c r="J41" s="44"/>
      <c r="K41" s="44"/>
      <c r="L41" s="44"/>
      <c r="M41" s="72" t="s">
        <v>129</v>
      </c>
      <c r="N41" s="85"/>
    </row>
    <row r="42" spans="2:14" ht="15" customHeight="1" x14ac:dyDescent="0.2">
      <c r="B42" s="45"/>
      <c r="C42" s="46"/>
      <c r="D42" s="46"/>
      <c r="E42" s="46"/>
      <c r="F42" s="46"/>
      <c r="G42" s="46"/>
      <c r="H42" s="40"/>
      <c r="I42" s="40"/>
      <c r="J42" s="40"/>
      <c r="K42" s="40"/>
      <c r="L42" s="40"/>
      <c r="M42" s="40"/>
      <c r="N42" s="40"/>
    </row>
    <row r="43" spans="2:14" ht="15" customHeight="1" x14ac:dyDescent="0.2">
      <c r="B43" s="47"/>
      <c r="C43" s="48" t="s">
        <v>3</v>
      </c>
      <c r="D43" s="49" t="s">
        <v>4</v>
      </c>
      <c r="E43" s="49" t="s">
        <v>5</v>
      </c>
      <c r="F43" s="49" t="s">
        <v>6</v>
      </c>
      <c r="G43" s="49">
        <v>1</v>
      </c>
      <c r="H43" s="50">
        <v>2</v>
      </c>
      <c r="I43" s="50">
        <v>3</v>
      </c>
      <c r="J43" s="50">
        <v>4</v>
      </c>
      <c r="K43" s="50">
        <v>5</v>
      </c>
      <c r="L43" s="51" t="s">
        <v>7</v>
      </c>
      <c r="M43" s="51" t="s">
        <v>8</v>
      </c>
      <c r="N43" s="51" t="s">
        <v>126</v>
      </c>
    </row>
    <row r="44" spans="2:14" ht="15" customHeight="1" x14ac:dyDescent="0.2">
      <c r="B44" s="52" t="s">
        <v>9</v>
      </c>
      <c r="C44" s="30">
        <v>100</v>
      </c>
      <c r="D44" s="27" t="s">
        <v>26</v>
      </c>
      <c r="E44" s="28"/>
      <c r="F44" s="24">
        <v>1</v>
      </c>
      <c r="G44" s="31"/>
      <c r="H44" s="32"/>
      <c r="I44" s="32"/>
      <c r="J44" s="32"/>
      <c r="K44" s="32"/>
      <c r="L44" s="53" t="str">
        <f>IF(COUNT(G44:K44)=0,"", IF(COUNT(G44:K44)=2,SUM(G44:K44)*1.5, IF(COUNT(G44:K44)=3,SUM(G44:K44), IF(COUNT(G44:K44)=5,SUM(G44:K44)-MIN(G44:K44)-MAX(G44:K44), ))))</f>
        <v/>
      </c>
      <c r="M44" s="51" t="str">
        <f t="shared" ref="M44:M45" si="6">IF(ISNUMBER(L44),L44*F44,"")</f>
        <v/>
      </c>
      <c r="N44" s="54" t="str">
        <f>M44</f>
        <v/>
      </c>
    </row>
    <row r="45" spans="2:14" ht="15" customHeight="1" x14ac:dyDescent="0.2">
      <c r="B45" s="55" t="s">
        <v>10</v>
      </c>
      <c r="C45" s="25"/>
      <c r="D45" s="23" t="e">
        <f>VLOOKUP($C45,DiveList!$C$3:$D$71,2,FALSE)</f>
        <v>#N/A</v>
      </c>
      <c r="E45" s="26"/>
      <c r="F45" s="24" t="e">
        <f>VLOOKUP($C45,DiveList!$C$3:$H$71,IF($E45="S",5,IF($E45="P", 4, IF($E45="T", 3,IF($E45="F",6,5)))), FALSE)</f>
        <v>#N/A</v>
      </c>
      <c r="G45" s="33"/>
      <c r="H45" s="33"/>
      <c r="I45" s="33"/>
      <c r="J45" s="33"/>
      <c r="K45" s="33"/>
      <c r="L45" s="53" t="str">
        <f t="shared" ref="L45:L48" si="7">IF(COUNT(G45:K45)=0,"", IF(COUNT(G45:K45)=2,SUM(G45:K45)*1.5, IF(COUNT(G45:K45)=3,SUM(G45:K45), IF(COUNT(G45:K45)=5,SUM(G45:K45)-MIN(G45:K45)-MAX(G45:K45), ))))</f>
        <v/>
      </c>
      <c r="M45" s="51" t="str">
        <f t="shared" si="6"/>
        <v/>
      </c>
      <c r="N45" s="54" t="str">
        <f>IF(AND(ISNUMBER(N44), ISNUMBER(M45)),N44+M45,"")</f>
        <v/>
      </c>
    </row>
    <row r="46" spans="2:14" x14ac:dyDescent="0.2">
      <c r="B46" s="55" t="s">
        <v>11</v>
      </c>
      <c r="C46" s="25"/>
      <c r="D46" s="23" t="e">
        <f>VLOOKUP($C46,DiveList!$C$3:$D$71,2,FALSE)</f>
        <v>#N/A</v>
      </c>
      <c r="E46" s="26"/>
      <c r="F46" s="24" t="e">
        <f>VLOOKUP($C46,DiveList!$C$3:$H$71,IF($E46="S",5,IF($E46="P", 4, IF($E46="T", 3,IF($E46="F",6,5)))), FALSE)</f>
        <v>#N/A</v>
      </c>
      <c r="G46" s="33"/>
      <c r="H46" s="33"/>
      <c r="I46" s="33"/>
      <c r="J46" s="33"/>
      <c r="K46" s="33"/>
      <c r="L46" s="53" t="str">
        <f t="shared" si="7"/>
        <v/>
      </c>
      <c r="M46" s="51" t="str">
        <f>IF(ISNUMBER(L46),L46*F46,"")</f>
        <v/>
      </c>
      <c r="N46" s="54" t="str">
        <f>IF(AND(ISNUMBER(N45), ISNUMBER(M46)),N45+M46,"")</f>
        <v/>
      </c>
    </row>
    <row r="47" spans="2:14" ht="13.5" thickBot="1" x14ac:dyDescent="0.25">
      <c r="B47" s="80" t="s">
        <v>159</v>
      </c>
      <c r="C47" s="25"/>
      <c r="D47" s="23" t="e">
        <f>VLOOKUP($C47,DiveList!$C$3:$D$71,2,FALSE)</f>
        <v>#N/A</v>
      </c>
      <c r="E47" s="26"/>
      <c r="F47" s="24" t="e">
        <f>VLOOKUP($C47,DiveList!$C$3:$H$71,IF($E47="S",5,IF($E47="P", 4, IF($E47="T", 3,IF($E47="F",6,5)))), FALSE)</f>
        <v>#N/A</v>
      </c>
      <c r="G47" s="33"/>
      <c r="H47" s="33"/>
      <c r="I47" s="33"/>
      <c r="J47" s="33"/>
      <c r="K47" s="33"/>
      <c r="L47" s="53" t="str">
        <f t="shared" si="7"/>
        <v/>
      </c>
      <c r="M47" s="51" t="str">
        <f>IF(ISNUMBER(L47),L47*F47,"")</f>
        <v/>
      </c>
      <c r="N47" s="54" t="str">
        <f>IF(AND(ISNUMBER(N46), ISNUMBER(M47)),N46+M47,"")</f>
        <v/>
      </c>
    </row>
    <row r="48" spans="2:14" ht="20.25" customHeight="1" thickTop="1" thickBot="1" x14ac:dyDescent="0.25">
      <c r="B48" s="56" t="s">
        <v>12</v>
      </c>
      <c r="C48" s="29"/>
      <c r="D48" s="57" t="e">
        <f>VLOOKUP($C48,DiveList!$C$3:$D$71,2,FALSE)</f>
        <v>#N/A</v>
      </c>
      <c r="E48" s="34"/>
      <c r="F48" s="58" t="e">
        <f>VLOOKUP($C48,DiveList!$C$3:$H$71,IF($E48="S",5,IF($E48="P", 4, IF($E48="T", 3,IF($E48="F",6,5)))), FALSE)</f>
        <v>#N/A</v>
      </c>
      <c r="G48" s="35"/>
      <c r="H48" s="36"/>
      <c r="I48" s="36"/>
      <c r="J48" s="36"/>
      <c r="K48" s="36"/>
      <c r="L48" s="59" t="str">
        <f t="shared" si="7"/>
        <v/>
      </c>
      <c r="M48" s="59" t="str">
        <f>IF(ISNUMBER(L48),L48*F48,"")</f>
        <v/>
      </c>
      <c r="N48" s="60" t="str">
        <f>IF(AND(ISNUMBER(N47), ISNUMBER(M48)),N47+M48,"")</f>
        <v/>
      </c>
    </row>
    <row r="49" spans="2:14" ht="14.25" thickTop="1" thickBot="1" x14ac:dyDescent="0.25">
      <c r="B49" s="61"/>
      <c r="C49" s="62"/>
      <c r="D49" s="62"/>
      <c r="E49" s="62"/>
      <c r="F49" s="63"/>
      <c r="G49" s="46"/>
      <c r="H49" s="40"/>
      <c r="I49" s="40"/>
      <c r="J49" s="40"/>
      <c r="K49" s="40"/>
      <c r="L49" s="40"/>
      <c r="M49" s="64" t="s">
        <v>30</v>
      </c>
      <c r="N49" s="74" t="str">
        <f>IF(ISNUMBER(N48),N48,N47)</f>
        <v/>
      </c>
    </row>
    <row r="50" spans="2:14" ht="13.5" thickTop="1" x14ac:dyDescent="0.2">
      <c r="B50" s="61"/>
      <c r="C50" s="62"/>
      <c r="D50" s="62"/>
      <c r="E50" s="62"/>
      <c r="F50" s="63"/>
      <c r="G50" s="46"/>
      <c r="H50" s="40"/>
      <c r="I50" s="40"/>
      <c r="J50" s="40"/>
      <c r="K50" s="40"/>
      <c r="L50" s="40"/>
      <c r="M50" s="64"/>
      <c r="N50" s="73"/>
    </row>
    <row r="51" spans="2:14" ht="15" customHeight="1" thickBot="1" x14ac:dyDescent="0.25"/>
    <row r="52" spans="2:14" ht="15" customHeight="1" x14ac:dyDescent="0.2">
      <c r="B52" s="42" t="s">
        <v>13</v>
      </c>
      <c r="C52" s="82"/>
      <c r="D52" s="43" t="s">
        <v>16</v>
      </c>
      <c r="E52" s="9" t="s">
        <v>110</v>
      </c>
      <c r="F52" s="44"/>
      <c r="G52" s="44"/>
      <c r="H52" s="44"/>
      <c r="I52" s="44"/>
      <c r="J52" s="44"/>
      <c r="K52" s="44"/>
      <c r="L52" s="44"/>
      <c r="M52" s="65" t="s">
        <v>128</v>
      </c>
      <c r="N52" s="84"/>
    </row>
    <row r="53" spans="2:14" ht="15" customHeight="1" thickBot="1" x14ac:dyDescent="0.25">
      <c r="B53" s="71" t="s">
        <v>14</v>
      </c>
      <c r="C53" s="83"/>
      <c r="D53" s="43" t="s">
        <v>17</v>
      </c>
      <c r="E53" s="9" t="s">
        <v>127</v>
      </c>
      <c r="F53" s="44"/>
      <c r="G53" s="44"/>
      <c r="H53" s="44"/>
      <c r="I53" s="44"/>
      <c r="J53" s="44"/>
      <c r="K53" s="44"/>
      <c r="L53" s="44"/>
      <c r="M53" s="72" t="s">
        <v>129</v>
      </c>
      <c r="N53" s="85"/>
    </row>
    <row r="54" spans="2:14" ht="15" customHeight="1" x14ac:dyDescent="0.2">
      <c r="B54" s="45"/>
      <c r="C54" s="46"/>
      <c r="D54" s="46"/>
      <c r="E54" s="46"/>
      <c r="F54" s="46"/>
      <c r="G54" s="46"/>
      <c r="H54" s="40"/>
      <c r="I54" s="40"/>
      <c r="J54" s="40"/>
      <c r="K54" s="40"/>
      <c r="L54" s="40"/>
      <c r="M54" s="40"/>
      <c r="N54" s="40"/>
    </row>
    <row r="55" spans="2:14" ht="15" customHeight="1" x14ac:dyDescent="0.2">
      <c r="B55" s="47"/>
      <c r="C55" s="48" t="s">
        <v>3</v>
      </c>
      <c r="D55" s="49" t="s">
        <v>4</v>
      </c>
      <c r="E55" s="49" t="s">
        <v>5</v>
      </c>
      <c r="F55" s="49" t="s">
        <v>6</v>
      </c>
      <c r="G55" s="49">
        <v>1</v>
      </c>
      <c r="H55" s="50">
        <v>2</v>
      </c>
      <c r="I55" s="50">
        <v>3</v>
      </c>
      <c r="J55" s="50">
        <v>4</v>
      </c>
      <c r="K55" s="50">
        <v>5</v>
      </c>
      <c r="L55" s="51" t="s">
        <v>7</v>
      </c>
      <c r="M55" s="51" t="s">
        <v>8</v>
      </c>
      <c r="N55" s="51" t="s">
        <v>126</v>
      </c>
    </row>
    <row r="56" spans="2:14" ht="15" customHeight="1" x14ac:dyDescent="0.2">
      <c r="B56" s="52" t="s">
        <v>9</v>
      </c>
      <c r="C56" s="30">
        <v>100</v>
      </c>
      <c r="D56" s="27" t="s">
        <v>26</v>
      </c>
      <c r="E56" s="28"/>
      <c r="F56" s="24">
        <v>1</v>
      </c>
      <c r="G56" s="31"/>
      <c r="H56" s="32"/>
      <c r="I56" s="32"/>
      <c r="J56" s="32"/>
      <c r="K56" s="32"/>
      <c r="L56" s="53" t="str">
        <f>IF(COUNT(G56:K56)=0,"", IF(COUNT(G56:K56)=2,SUM(G56:K56)*1.5, IF(COUNT(G56:K56)=3,SUM(G56:K56), IF(COUNT(G56:K56)=5,SUM(G56:K56)-MIN(G56:K56)-MAX(G56:K56), ))))</f>
        <v/>
      </c>
      <c r="M56" s="51" t="str">
        <f t="shared" ref="M56:M57" si="8">IF(ISNUMBER(L56),L56*F56,"")</f>
        <v/>
      </c>
      <c r="N56" s="54" t="str">
        <f>M56</f>
        <v/>
      </c>
    </row>
    <row r="57" spans="2:14" ht="15" customHeight="1" x14ac:dyDescent="0.2">
      <c r="B57" s="55" t="s">
        <v>10</v>
      </c>
      <c r="C57" s="25"/>
      <c r="D57" s="23" t="e">
        <f>VLOOKUP($C57,DiveList!$C$3:$D$71,2,FALSE)</f>
        <v>#N/A</v>
      </c>
      <c r="E57" s="26"/>
      <c r="F57" s="24" t="e">
        <f>VLOOKUP($C57,DiveList!$C$3:$H$71,IF($E57="S",5,IF($E57="P", 4, IF($E57="T", 3,IF($E57="F",6,5)))), FALSE)</f>
        <v>#N/A</v>
      </c>
      <c r="G57" s="33"/>
      <c r="H57" s="33"/>
      <c r="I57" s="33"/>
      <c r="J57" s="33"/>
      <c r="K57" s="33"/>
      <c r="L57" s="53" t="str">
        <f t="shared" ref="L57:L60" si="9">IF(COUNT(G57:K57)=0,"", IF(COUNT(G57:K57)=2,SUM(G57:K57)*1.5, IF(COUNT(G57:K57)=3,SUM(G57:K57), IF(COUNT(G57:K57)=5,SUM(G57:K57)-MIN(G57:K57)-MAX(G57:K57), ))))</f>
        <v/>
      </c>
      <c r="M57" s="51" t="str">
        <f t="shared" si="8"/>
        <v/>
      </c>
      <c r="N57" s="54" t="str">
        <f>IF(AND(ISNUMBER(N56), ISNUMBER(M57)),N56+M57,"")</f>
        <v/>
      </c>
    </row>
    <row r="58" spans="2:14" x14ac:dyDescent="0.2">
      <c r="B58" s="55" t="s">
        <v>11</v>
      </c>
      <c r="C58" s="25"/>
      <c r="D58" s="23" t="e">
        <f>VLOOKUP($C58,DiveList!$C$3:$D$71,2,FALSE)</f>
        <v>#N/A</v>
      </c>
      <c r="E58" s="26"/>
      <c r="F58" s="24" t="e">
        <f>VLOOKUP($C58,DiveList!$C$3:$H$71,IF($E58="S",5,IF($E58="P", 4, IF($E58="T", 3,IF($E58="F",6,5)))), FALSE)</f>
        <v>#N/A</v>
      </c>
      <c r="G58" s="33"/>
      <c r="H58" s="33"/>
      <c r="I58" s="33"/>
      <c r="J58" s="33"/>
      <c r="K58" s="33"/>
      <c r="L58" s="53" t="str">
        <f t="shared" si="9"/>
        <v/>
      </c>
      <c r="M58" s="51" t="str">
        <f>IF(ISNUMBER(L58),L58*F58,"")</f>
        <v/>
      </c>
      <c r="N58" s="54" t="str">
        <f>IF(AND(ISNUMBER(N57), ISNUMBER(M58)),N57+M58,"")</f>
        <v/>
      </c>
    </row>
    <row r="59" spans="2:14" ht="13.5" thickBot="1" x14ac:dyDescent="0.25">
      <c r="B59" s="80" t="s">
        <v>159</v>
      </c>
      <c r="C59" s="25"/>
      <c r="D59" s="23" t="e">
        <f>VLOOKUP($C59,DiveList!$C$3:$D$71,2,FALSE)</f>
        <v>#N/A</v>
      </c>
      <c r="E59" s="26"/>
      <c r="F59" s="24" t="e">
        <f>VLOOKUP($C59,DiveList!$C$3:$H$71,IF($E59="S",5,IF($E59="P", 4, IF($E59="T", 3,IF($E59="F",6,5)))), FALSE)</f>
        <v>#N/A</v>
      </c>
      <c r="G59" s="33"/>
      <c r="H59" s="33"/>
      <c r="I59" s="33"/>
      <c r="J59" s="33"/>
      <c r="K59" s="33"/>
      <c r="L59" s="53" t="str">
        <f t="shared" si="9"/>
        <v/>
      </c>
      <c r="M59" s="51" t="str">
        <f>IF(ISNUMBER(L59),L59*F59,"")</f>
        <v/>
      </c>
      <c r="N59" s="54" t="str">
        <f>IF(AND(ISNUMBER(N58), ISNUMBER(M59)),N58+M59,"")</f>
        <v/>
      </c>
    </row>
    <row r="60" spans="2:14" ht="20.25" customHeight="1" thickTop="1" thickBot="1" x14ac:dyDescent="0.25">
      <c r="B60" s="56" t="s">
        <v>12</v>
      </c>
      <c r="C60" s="29"/>
      <c r="D60" s="57" t="e">
        <f>VLOOKUP($C60,DiveList!$C$3:$D$71,2,FALSE)</f>
        <v>#N/A</v>
      </c>
      <c r="E60" s="34"/>
      <c r="F60" s="58" t="e">
        <f>VLOOKUP($C60,DiveList!$C$3:$H$71,IF($E60="S",5,IF($E60="P", 4, IF($E60="T", 3,IF($E60="F",6,5)))), FALSE)</f>
        <v>#N/A</v>
      </c>
      <c r="G60" s="35"/>
      <c r="H60" s="36"/>
      <c r="I60" s="36"/>
      <c r="J60" s="36"/>
      <c r="K60" s="36"/>
      <c r="L60" s="59" t="str">
        <f t="shared" si="9"/>
        <v/>
      </c>
      <c r="M60" s="59" t="str">
        <f>IF(ISNUMBER(L60),L60*F60,"")</f>
        <v/>
      </c>
      <c r="N60" s="60" t="str">
        <f>IF(AND(ISNUMBER(N59), ISNUMBER(M60)),N59+M60,"")</f>
        <v/>
      </c>
    </row>
    <row r="61" spans="2:14" ht="14.25" thickTop="1" thickBot="1" x14ac:dyDescent="0.25">
      <c r="B61" s="61"/>
      <c r="C61" s="62"/>
      <c r="D61" s="62"/>
      <c r="E61" s="62"/>
      <c r="F61" s="63"/>
      <c r="G61" s="46"/>
      <c r="H61" s="40"/>
      <c r="I61" s="40"/>
      <c r="J61" s="40"/>
      <c r="K61" s="40"/>
      <c r="L61" s="40"/>
      <c r="M61" s="64" t="s">
        <v>30</v>
      </c>
      <c r="N61" s="74" t="str">
        <f>IF(ISNUMBER(N60),N60,N59)</f>
        <v/>
      </c>
    </row>
    <row r="62" spans="2:14" ht="13.5" thickTop="1" x14ac:dyDescent="0.2">
      <c r="B62" s="61"/>
      <c r="C62" s="62"/>
      <c r="D62" s="62"/>
      <c r="E62" s="62"/>
      <c r="F62" s="63"/>
      <c r="G62" s="46"/>
      <c r="H62" s="40"/>
      <c r="I62" s="40"/>
      <c r="J62" s="40"/>
      <c r="K62" s="40"/>
      <c r="L62" s="40"/>
      <c r="M62" s="64"/>
      <c r="N62" s="73"/>
    </row>
    <row r="63" spans="2:14" ht="15" customHeight="1" thickBot="1" x14ac:dyDescent="0.25"/>
    <row r="64" spans="2:14" ht="15" customHeight="1" x14ac:dyDescent="0.2">
      <c r="B64" s="42" t="s">
        <v>13</v>
      </c>
      <c r="C64" s="82"/>
      <c r="D64" s="43" t="s">
        <v>16</v>
      </c>
      <c r="E64" s="9" t="s">
        <v>110</v>
      </c>
      <c r="F64" s="44"/>
      <c r="G64" s="44"/>
      <c r="H64" s="44"/>
      <c r="I64" s="44"/>
      <c r="J64" s="44"/>
      <c r="K64" s="44"/>
      <c r="L64" s="44"/>
      <c r="M64" s="65" t="s">
        <v>128</v>
      </c>
      <c r="N64" s="84"/>
    </row>
    <row r="65" spans="2:14" ht="15" customHeight="1" thickBot="1" x14ac:dyDescent="0.25">
      <c r="B65" s="71" t="s">
        <v>14</v>
      </c>
      <c r="C65" s="83"/>
      <c r="D65" s="43" t="s">
        <v>17</v>
      </c>
      <c r="E65" s="9" t="s">
        <v>127</v>
      </c>
      <c r="F65" s="44"/>
      <c r="G65" s="44"/>
      <c r="H65" s="44"/>
      <c r="I65" s="44"/>
      <c r="J65" s="44"/>
      <c r="K65" s="44"/>
      <c r="L65" s="44"/>
      <c r="M65" s="72" t="s">
        <v>129</v>
      </c>
      <c r="N65" s="85"/>
    </row>
    <row r="66" spans="2:14" ht="15" customHeight="1" x14ac:dyDescent="0.2">
      <c r="B66" s="45"/>
      <c r="C66" s="46"/>
      <c r="D66" s="46"/>
      <c r="E66" s="46"/>
      <c r="F66" s="46"/>
      <c r="G66" s="46"/>
      <c r="H66" s="40"/>
      <c r="I66" s="40"/>
      <c r="J66" s="40"/>
      <c r="K66" s="40"/>
      <c r="L66" s="40"/>
      <c r="M66" s="40"/>
      <c r="N66" s="40"/>
    </row>
    <row r="67" spans="2:14" ht="15" customHeight="1" x14ac:dyDescent="0.2">
      <c r="B67" s="47"/>
      <c r="C67" s="48" t="s">
        <v>3</v>
      </c>
      <c r="D67" s="49" t="s">
        <v>4</v>
      </c>
      <c r="E67" s="49" t="s">
        <v>5</v>
      </c>
      <c r="F67" s="49" t="s">
        <v>6</v>
      </c>
      <c r="G67" s="49">
        <v>1</v>
      </c>
      <c r="H67" s="50">
        <v>2</v>
      </c>
      <c r="I67" s="50">
        <v>3</v>
      </c>
      <c r="J67" s="50">
        <v>4</v>
      </c>
      <c r="K67" s="50">
        <v>5</v>
      </c>
      <c r="L67" s="51" t="s">
        <v>7</v>
      </c>
      <c r="M67" s="51" t="s">
        <v>8</v>
      </c>
      <c r="N67" s="51" t="s">
        <v>126</v>
      </c>
    </row>
    <row r="68" spans="2:14" ht="15" customHeight="1" x14ac:dyDescent="0.2">
      <c r="B68" s="52" t="s">
        <v>9</v>
      </c>
      <c r="C68" s="30">
        <v>100</v>
      </c>
      <c r="D68" s="27" t="s">
        <v>26</v>
      </c>
      <c r="E68" s="28"/>
      <c r="F68" s="24">
        <v>1</v>
      </c>
      <c r="G68" s="31"/>
      <c r="H68" s="32"/>
      <c r="I68" s="32"/>
      <c r="J68" s="32"/>
      <c r="K68" s="32"/>
      <c r="L68" s="53" t="str">
        <f>IF(COUNT(G68:K68)=0,"", IF(COUNT(G68:K68)=2,SUM(G68:K68)*1.5, IF(COUNT(G68:K68)=3,SUM(G68:K68), IF(COUNT(G68:K68)=5,SUM(G68:K68)-MIN(G68:K68)-MAX(G68:K68), ))))</f>
        <v/>
      </c>
      <c r="M68" s="51" t="str">
        <f t="shared" ref="M68:M69" si="10">IF(ISNUMBER(L68),L68*F68,"")</f>
        <v/>
      </c>
      <c r="N68" s="54" t="str">
        <f>M68</f>
        <v/>
      </c>
    </row>
    <row r="69" spans="2:14" ht="15" customHeight="1" x14ac:dyDescent="0.2">
      <c r="B69" s="55" t="s">
        <v>10</v>
      </c>
      <c r="C69" s="25"/>
      <c r="D69" s="23" t="e">
        <f>VLOOKUP($C69,DiveList!$C$3:$D$71,2,FALSE)</f>
        <v>#N/A</v>
      </c>
      <c r="E69" s="26"/>
      <c r="F69" s="24" t="e">
        <f>VLOOKUP($C69,DiveList!$C$3:$H$71,IF($E69="S",5,IF($E69="P", 4, IF($E69="T", 3,IF($E69="F",6,5)))), FALSE)</f>
        <v>#N/A</v>
      </c>
      <c r="G69" s="33"/>
      <c r="H69" s="33"/>
      <c r="I69" s="33"/>
      <c r="J69" s="33"/>
      <c r="K69" s="33"/>
      <c r="L69" s="53" t="str">
        <f t="shared" ref="L69:L72" si="11">IF(COUNT(G69:K69)=0,"", IF(COUNT(G69:K69)=2,SUM(G69:K69)*1.5, IF(COUNT(G69:K69)=3,SUM(G69:K69), IF(COUNT(G69:K69)=5,SUM(G69:K69)-MIN(G69:K69)-MAX(G69:K69), ))))</f>
        <v/>
      </c>
      <c r="M69" s="51" t="str">
        <f t="shared" si="10"/>
        <v/>
      </c>
      <c r="N69" s="54" t="str">
        <f>IF(AND(ISNUMBER(N68), ISNUMBER(M69)),N68+M69,"")</f>
        <v/>
      </c>
    </row>
    <row r="70" spans="2:14" x14ac:dyDescent="0.2">
      <c r="B70" s="55" t="s">
        <v>11</v>
      </c>
      <c r="C70" s="25"/>
      <c r="D70" s="23" t="e">
        <f>VLOOKUP($C70,DiveList!$C$3:$D$71,2,FALSE)</f>
        <v>#N/A</v>
      </c>
      <c r="E70" s="26"/>
      <c r="F70" s="24" t="e">
        <f>VLOOKUP($C70,DiveList!$C$3:$H$71,IF($E70="S",5,IF($E70="P", 4, IF($E70="T", 3,IF($E70="F",6,5)))), FALSE)</f>
        <v>#N/A</v>
      </c>
      <c r="G70" s="33"/>
      <c r="H70" s="33"/>
      <c r="I70" s="33"/>
      <c r="J70" s="33"/>
      <c r="K70" s="33"/>
      <c r="L70" s="53" t="str">
        <f t="shared" si="11"/>
        <v/>
      </c>
      <c r="M70" s="51" t="str">
        <f>IF(ISNUMBER(L70),L70*F70,"")</f>
        <v/>
      </c>
      <c r="N70" s="54" t="str">
        <f>IF(AND(ISNUMBER(N69), ISNUMBER(M70)),N69+M70,"")</f>
        <v/>
      </c>
    </row>
    <row r="71" spans="2:14" ht="13.5" thickBot="1" x14ac:dyDescent="0.25">
      <c r="B71" s="80" t="s">
        <v>159</v>
      </c>
      <c r="C71" s="25"/>
      <c r="D71" s="23" t="e">
        <f>VLOOKUP($C71,DiveList!$C$3:$D$71,2,FALSE)</f>
        <v>#N/A</v>
      </c>
      <c r="E71" s="26"/>
      <c r="F71" s="24" t="e">
        <f>VLOOKUP($C71,DiveList!$C$3:$H$71,IF($E71="S",5,IF($E71="P", 4, IF($E71="T", 3,IF($E71="F",6,5)))), FALSE)</f>
        <v>#N/A</v>
      </c>
      <c r="G71" s="33"/>
      <c r="H71" s="33"/>
      <c r="I71" s="33"/>
      <c r="J71" s="33"/>
      <c r="K71" s="33"/>
      <c r="L71" s="53" t="str">
        <f t="shared" si="11"/>
        <v/>
      </c>
      <c r="M71" s="51" t="str">
        <f>IF(ISNUMBER(L71),L71*F71,"")</f>
        <v/>
      </c>
      <c r="N71" s="54" t="str">
        <f>IF(AND(ISNUMBER(N70), ISNUMBER(M71)),N70+M71,"")</f>
        <v/>
      </c>
    </row>
    <row r="72" spans="2:14" ht="20.25" customHeight="1" thickTop="1" thickBot="1" x14ac:dyDescent="0.25">
      <c r="B72" s="56" t="s">
        <v>12</v>
      </c>
      <c r="C72" s="29"/>
      <c r="D72" s="57" t="e">
        <f>VLOOKUP($C72,DiveList!$C$3:$D$71,2,FALSE)</f>
        <v>#N/A</v>
      </c>
      <c r="E72" s="34"/>
      <c r="F72" s="58" t="e">
        <f>VLOOKUP($C72,DiveList!$C$3:$H$71,IF($E72="S",5,IF($E72="P", 4, IF($E72="T", 3,IF($E72="F",6,5)))), FALSE)</f>
        <v>#N/A</v>
      </c>
      <c r="G72" s="35"/>
      <c r="H72" s="36"/>
      <c r="I72" s="36"/>
      <c r="J72" s="36"/>
      <c r="K72" s="36"/>
      <c r="L72" s="59" t="str">
        <f t="shared" si="11"/>
        <v/>
      </c>
      <c r="M72" s="59" t="str">
        <f>IF(ISNUMBER(L72),L72*F72,"")</f>
        <v/>
      </c>
      <c r="N72" s="60" t="str">
        <f>IF(AND(ISNUMBER(N71), ISNUMBER(M72)),N71+M72,"")</f>
        <v/>
      </c>
    </row>
    <row r="73" spans="2:14" ht="14.25" thickTop="1" thickBot="1" x14ac:dyDescent="0.25">
      <c r="B73" s="61"/>
      <c r="C73" s="62"/>
      <c r="D73" s="62"/>
      <c r="E73" s="62"/>
      <c r="F73" s="63"/>
      <c r="G73" s="46"/>
      <c r="H73" s="40"/>
      <c r="I73" s="40"/>
      <c r="J73" s="40"/>
      <c r="K73" s="40"/>
      <c r="L73" s="40"/>
      <c r="M73" s="64" t="s">
        <v>30</v>
      </c>
      <c r="N73" s="74" t="str">
        <f>IF(ISNUMBER(N72),N72,N71)</f>
        <v/>
      </c>
    </row>
    <row r="74" spans="2:14" ht="13.5" thickTop="1" x14ac:dyDescent="0.2">
      <c r="B74" s="61"/>
      <c r="C74" s="62"/>
      <c r="D74" s="62"/>
      <c r="E74" s="62"/>
      <c r="F74" s="63"/>
      <c r="G74" s="46"/>
      <c r="H74" s="40"/>
      <c r="I74" s="40"/>
      <c r="J74" s="40"/>
      <c r="K74" s="40"/>
      <c r="L74" s="40"/>
      <c r="M74" s="64"/>
      <c r="N74" s="73"/>
    </row>
    <row r="75" spans="2:14" ht="15" customHeight="1" thickBot="1" x14ac:dyDescent="0.25"/>
    <row r="76" spans="2:14" ht="15" customHeight="1" x14ac:dyDescent="0.2">
      <c r="B76" s="42" t="s">
        <v>13</v>
      </c>
      <c r="C76" s="82"/>
      <c r="D76" s="43" t="s">
        <v>16</v>
      </c>
      <c r="E76" s="9" t="s">
        <v>110</v>
      </c>
      <c r="F76" s="44"/>
      <c r="G76" s="44"/>
      <c r="H76" s="44"/>
      <c r="I76" s="44"/>
      <c r="J76" s="44"/>
      <c r="K76" s="44"/>
      <c r="L76" s="44"/>
      <c r="M76" s="65" t="s">
        <v>128</v>
      </c>
      <c r="N76" s="84"/>
    </row>
    <row r="77" spans="2:14" ht="15" customHeight="1" thickBot="1" x14ac:dyDescent="0.25">
      <c r="B77" s="71" t="s">
        <v>14</v>
      </c>
      <c r="C77" s="83"/>
      <c r="D77" s="43" t="s">
        <v>17</v>
      </c>
      <c r="E77" s="9" t="s">
        <v>127</v>
      </c>
      <c r="F77" s="44"/>
      <c r="G77" s="44"/>
      <c r="H77" s="44"/>
      <c r="I77" s="44"/>
      <c r="J77" s="44"/>
      <c r="K77" s="44"/>
      <c r="L77" s="44"/>
      <c r="M77" s="72" t="s">
        <v>129</v>
      </c>
      <c r="N77" s="85"/>
    </row>
    <row r="78" spans="2:14" ht="15" customHeight="1" x14ac:dyDescent="0.2">
      <c r="B78" s="45"/>
      <c r="C78" s="46"/>
      <c r="D78" s="46"/>
      <c r="E78" s="46"/>
      <c r="F78" s="46"/>
      <c r="G78" s="46"/>
      <c r="H78" s="40"/>
      <c r="I78" s="40"/>
      <c r="J78" s="40"/>
      <c r="K78" s="40"/>
      <c r="L78" s="40"/>
      <c r="M78" s="40"/>
      <c r="N78" s="40"/>
    </row>
    <row r="79" spans="2:14" ht="15" customHeight="1" x14ac:dyDescent="0.2">
      <c r="B79" s="47"/>
      <c r="C79" s="48" t="s">
        <v>3</v>
      </c>
      <c r="D79" s="49" t="s">
        <v>4</v>
      </c>
      <c r="E79" s="49" t="s">
        <v>5</v>
      </c>
      <c r="F79" s="49" t="s">
        <v>6</v>
      </c>
      <c r="G79" s="49">
        <v>1</v>
      </c>
      <c r="H79" s="50">
        <v>2</v>
      </c>
      <c r="I79" s="50">
        <v>3</v>
      </c>
      <c r="J79" s="50">
        <v>4</v>
      </c>
      <c r="K79" s="50">
        <v>5</v>
      </c>
      <c r="L79" s="51" t="s">
        <v>7</v>
      </c>
      <c r="M79" s="51" t="s">
        <v>8</v>
      </c>
      <c r="N79" s="51" t="s">
        <v>126</v>
      </c>
    </row>
    <row r="80" spans="2:14" ht="15" customHeight="1" x14ac:dyDescent="0.2">
      <c r="B80" s="52" t="s">
        <v>9</v>
      </c>
      <c r="C80" s="30">
        <v>100</v>
      </c>
      <c r="D80" s="27" t="s">
        <v>26</v>
      </c>
      <c r="E80" s="28"/>
      <c r="F80" s="24">
        <v>1</v>
      </c>
      <c r="G80" s="31"/>
      <c r="H80" s="32"/>
      <c r="I80" s="32"/>
      <c r="J80" s="32"/>
      <c r="K80" s="32"/>
      <c r="L80" s="53" t="str">
        <f>IF(COUNT(G80:K80)=0,"", IF(COUNT(G80:K80)=2,SUM(G80:K80)*1.5, IF(COUNT(G80:K80)=3,SUM(G80:K80), IF(COUNT(G80:K80)=5,SUM(G80:K80)-MIN(G80:K80)-MAX(G80:K80), ))))</f>
        <v/>
      </c>
      <c r="M80" s="51" t="str">
        <f t="shared" ref="M80:M81" si="12">IF(ISNUMBER(L80),L80*F80,"")</f>
        <v/>
      </c>
      <c r="N80" s="54" t="str">
        <f>M80</f>
        <v/>
      </c>
    </row>
    <row r="81" spans="2:14" ht="15" customHeight="1" x14ac:dyDescent="0.2">
      <c r="B81" s="55" t="s">
        <v>10</v>
      </c>
      <c r="C81" s="25"/>
      <c r="D81" s="23" t="e">
        <f>VLOOKUP($C81,DiveList!$C$3:$D$71,2,FALSE)</f>
        <v>#N/A</v>
      </c>
      <c r="E81" s="26"/>
      <c r="F81" s="24" t="e">
        <f>VLOOKUP($C81,DiveList!$C$3:$H$71,IF($E81="S",5,IF($E81="P", 4, IF($E81="T", 3,IF($E81="F",6,5)))), FALSE)</f>
        <v>#N/A</v>
      </c>
      <c r="G81" s="33"/>
      <c r="H81" s="33"/>
      <c r="I81" s="33"/>
      <c r="J81" s="33"/>
      <c r="K81" s="33"/>
      <c r="L81" s="53" t="str">
        <f t="shared" ref="L81:L84" si="13">IF(COUNT(G81:K81)=0,"", IF(COUNT(G81:K81)=2,SUM(G81:K81)*1.5, IF(COUNT(G81:K81)=3,SUM(G81:K81), IF(COUNT(G81:K81)=5,SUM(G81:K81)-MIN(G81:K81)-MAX(G81:K81), ))))</f>
        <v/>
      </c>
      <c r="M81" s="51" t="str">
        <f t="shared" si="12"/>
        <v/>
      </c>
      <c r="N81" s="54" t="str">
        <f>IF(AND(ISNUMBER(N80), ISNUMBER(M81)),N80+M81,"")</f>
        <v/>
      </c>
    </row>
    <row r="82" spans="2:14" x14ac:dyDescent="0.2">
      <c r="B82" s="55" t="s">
        <v>11</v>
      </c>
      <c r="C82" s="25"/>
      <c r="D82" s="23" t="e">
        <f>VLOOKUP($C82,DiveList!$C$3:$D$71,2,FALSE)</f>
        <v>#N/A</v>
      </c>
      <c r="E82" s="26"/>
      <c r="F82" s="24" t="e">
        <f>VLOOKUP($C82,DiveList!$C$3:$H$71,IF($E82="S",5,IF($E82="P", 4, IF($E82="T", 3,IF($E82="F",6,5)))), FALSE)</f>
        <v>#N/A</v>
      </c>
      <c r="G82" s="33"/>
      <c r="H82" s="33"/>
      <c r="I82" s="33"/>
      <c r="J82" s="33"/>
      <c r="K82" s="33"/>
      <c r="L82" s="53" t="str">
        <f t="shared" si="13"/>
        <v/>
      </c>
      <c r="M82" s="51" t="str">
        <f>IF(ISNUMBER(L82),L82*F82,"")</f>
        <v/>
      </c>
      <c r="N82" s="54" t="str">
        <f>IF(AND(ISNUMBER(N81), ISNUMBER(M82)),N81+M82,"")</f>
        <v/>
      </c>
    </row>
    <row r="83" spans="2:14" ht="13.5" thickBot="1" x14ac:dyDescent="0.25">
      <c r="B83" s="80" t="s">
        <v>159</v>
      </c>
      <c r="C83" s="25"/>
      <c r="D83" s="23" t="e">
        <f>VLOOKUP($C83,DiveList!$C$3:$D$71,2,FALSE)</f>
        <v>#N/A</v>
      </c>
      <c r="E83" s="26"/>
      <c r="F83" s="24" t="e">
        <f>VLOOKUP($C83,DiveList!$C$3:$H$71,IF($E83="S",5,IF($E83="P", 4, IF($E83="T", 3,IF($E83="F",6,5)))), FALSE)</f>
        <v>#N/A</v>
      </c>
      <c r="G83" s="33"/>
      <c r="H83" s="33"/>
      <c r="I83" s="33"/>
      <c r="J83" s="33"/>
      <c r="K83" s="33"/>
      <c r="L83" s="53" t="str">
        <f t="shared" si="13"/>
        <v/>
      </c>
      <c r="M83" s="51" t="str">
        <f>IF(ISNUMBER(L83),L83*F83,"")</f>
        <v/>
      </c>
      <c r="N83" s="54" t="str">
        <f>IF(AND(ISNUMBER(N82), ISNUMBER(M83)),N82+M83,"")</f>
        <v/>
      </c>
    </row>
    <row r="84" spans="2:14" ht="20.25" customHeight="1" thickTop="1" thickBot="1" x14ac:dyDescent="0.25">
      <c r="B84" s="56" t="s">
        <v>12</v>
      </c>
      <c r="C84" s="29"/>
      <c r="D84" s="57" t="e">
        <f>VLOOKUP($C84,DiveList!$C$3:$D$71,2,FALSE)</f>
        <v>#N/A</v>
      </c>
      <c r="E84" s="34"/>
      <c r="F84" s="58" t="e">
        <f>VLOOKUP($C84,DiveList!$C$3:$H$71,IF($E84="S",5,IF($E84="P", 4, IF($E84="T", 3,IF($E84="F",6,5)))), FALSE)</f>
        <v>#N/A</v>
      </c>
      <c r="G84" s="35"/>
      <c r="H84" s="36"/>
      <c r="I84" s="36"/>
      <c r="J84" s="36"/>
      <c r="K84" s="36"/>
      <c r="L84" s="59" t="str">
        <f t="shared" si="13"/>
        <v/>
      </c>
      <c r="M84" s="59" t="str">
        <f>IF(ISNUMBER(L84),L84*F84,"")</f>
        <v/>
      </c>
      <c r="N84" s="60" t="str">
        <f>IF(AND(ISNUMBER(N83), ISNUMBER(M84)),N83+M84,"")</f>
        <v/>
      </c>
    </row>
    <row r="85" spans="2:14" ht="14.25" thickTop="1" thickBot="1" x14ac:dyDescent="0.25">
      <c r="B85" s="61"/>
      <c r="C85" s="62"/>
      <c r="D85" s="62"/>
      <c r="E85" s="62"/>
      <c r="F85" s="63"/>
      <c r="G85" s="46"/>
      <c r="H85" s="40"/>
      <c r="I85" s="40"/>
      <c r="J85" s="40"/>
      <c r="K85" s="40"/>
      <c r="L85" s="40"/>
      <c r="M85" s="64" t="s">
        <v>30</v>
      </c>
      <c r="N85" s="74" t="str">
        <f>IF(ISNUMBER(N84),N84,N83)</f>
        <v/>
      </c>
    </row>
    <row r="86" spans="2:14" ht="13.5" thickTop="1" x14ac:dyDescent="0.2">
      <c r="B86" s="61"/>
      <c r="C86" s="62"/>
      <c r="D86" s="62"/>
      <c r="E86" s="62"/>
      <c r="F86" s="63"/>
      <c r="G86" s="46"/>
      <c r="H86" s="40"/>
      <c r="I86" s="40"/>
      <c r="J86" s="40"/>
      <c r="K86" s="40"/>
      <c r="L86" s="40"/>
      <c r="M86" s="64"/>
      <c r="N86" s="73"/>
    </row>
    <row r="87" spans="2:14" ht="15" customHeight="1" thickBot="1" x14ac:dyDescent="0.25"/>
    <row r="88" spans="2:14" ht="15" customHeight="1" x14ac:dyDescent="0.2">
      <c r="B88" s="42" t="s">
        <v>13</v>
      </c>
      <c r="C88" s="82"/>
      <c r="D88" s="43" t="s">
        <v>16</v>
      </c>
      <c r="E88" s="9" t="s">
        <v>110</v>
      </c>
      <c r="F88" s="44"/>
      <c r="G88" s="44"/>
      <c r="H88" s="44"/>
      <c r="I88" s="44"/>
      <c r="J88" s="44"/>
      <c r="K88" s="44"/>
      <c r="L88" s="44"/>
      <c r="M88" s="65" t="s">
        <v>128</v>
      </c>
      <c r="N88" s="84"/>
    </row>
    <row r="89" spans="2:14" ht="15" customHeight="1" thickBot="1" x14ac:dyDescent="0.25">
      <c r="B89" s="71" t="s">
        <v>14</v>
      </c>
      <c r="C89" s="83"/>
      <c r="D89" s="43" t="s">
        <v>17</v>
      </c>
      <c r="E89" s="9" t="s">
        <v>127</v>
      </c>
      <c r="F89" s="44"/>
      <c r="G89" s="44"/>
      <c r="H89" s="44"/>
      <c r="I89" s="44"/>
      <c r="J89" s="44"/>
      <c r="K89" s="44"/>
      <c r="L89" s="44"/>
      <c r="M89" s="72" t="s">
        <v>129</v>
      </c>
      <c r="N89" s="85"/>
    </row>
    <row r="90" spans="2:14" ht="15" customHeight="1" x14ac:dyDescent="0.2">
      <c r="B90" s="45"/>
      <c r="C90" s="46"/>
      <c r="D90" s="46"/>
      <c r="E90" s="46"/>
      <c r="F90" s="46"/>
      <c r="G90" s="46"/>
      <c r="H90" s="40"/>
      <c r="I90" s="40"/>
      <c r="J90" s="40"/>
      <c r="K90" s="40"/>
      <c r="L90" s="40"/>
      <c r="M90" s="40"/>
      <c r="N90" s="40"/>
    </row>
    <row r="91" spans="2:14" ht="15" customHeight="1" x14ac:dyDescent="0.2">
      <c r="B91" s="47"/>
      <c r="C91" s="48" t="s">
        <v>3</v>
      </c>
      <c r="D91" s="49" t="s">
        <v>4</v>
      </c>
      <c r="E91" s="49" t="s">
        <v>5</v>
      </c>
      <c r="F91" s="49" t="s">
        <v>6</v>
      </c>
      <c r="G91" s="49">
        <v>1</v>
      </c>
      <c r="H91" s="50">
        <v>2</v>
      </c>
      <c r="I91" s="50">
        <v>3</v>
      </c>
      <c r="J91" s="50">
        <v>4</v>
      </c>
      <c r="K91" s="50">
        <v>5</v>
      </c>
      <c r="L91" s="51" t="s">
        <v>7</v>
      </c>
      <c r="M91" s="51" t="s">
        <v>8</v>
      </c>
      <c r="N91" s="51" t="s">
        <v>126</v>
      </c>
    </row>
    <row r="92" spans="2:14" ht="15" customHeight="1" x14ac:dyDescent="0.2">
      <c r="B92" s="52" t="s">
        <v>9</v>
      </c>
      <c r="C92" s="30">
        <v>100</v>
      </c>
      <c r="D92" s="27" t="s">
        <v>26</v>
      </c>
      <c r="E92" s="28"/>
      <c r="F92" s="24">
        <v>1</v>
      </c>
      <c r="G92" s="31"/>
      <c r="H92" s="32"/>
      <c r="I92" s="32"/>
      <c r="J92" s="32"/>
      <c r="K92" s="32"/>
      <c r="L92" s="53" t="str">
        <f>IF(COUNT(G92:K92)=0,"", IF(COUNT(G92:K92)=2,SUM(G92:K92)*1.5, IF(COUNT(G92:K92)=3,SUM(G92:K92), IF(COUNT(G92:K92)=5,SUM(G92:K92)-MIN(G92:K92)-MAX(G92:K92), ))))</f>
        <v/>
      </c>
      <c r="M92" s="51" t="str">
        <f t="shared" ref="M92:M93" si="14">IF(ISNUMBER(L92),L92*F92,"")</f>
        <v/>
      </c>
      <c r="N92" s="54" t="str">
        <f>M92</f>
        <v/>
      </c>
    </row>
    <row r="93" spans="2:14" ht="15" customHeight="1" x14ac:dyDescent="0.2">
      <c r="B93" s="55" t="s">
        <v>10</v>
      </c>
      <c r="C93" s="25"/>
      <c r="D93" s="23" t="e">
        <f>VLOOKUP($C93,DiveList!$C$3:$D$71,2,FALSE)</f>
        <v>#N/A</v>
      </c>
      <c r="E93" s="26"/>
      <c r="F93" s="24" t="e">
        <f>VLOOKUP($C93,DiveList!$C$3:$H$71,IF($E93="S",5,IF($E93="P", 4, IF($E93="T", 3,IF($E93="F",6,5)))), FALSE)</f>
        <v>#N/A</v>
      </c>
      <c r="G93" s="33"/>
      <c r="H93" s="33"/>
      <c r="I93" s="33"/>
      <c r="J93" s="33"/>
      <c r="K93" s="33"/>
      <c r="L93" s="53" t="str">
        <f t="shared" ref="L93:L96" si="15">IF(COUNT(G93:K93)=0,"", IF(COUNT(G93:K93)=2,SUM(G93:K93)*1.5, IF(COUNT(G93:K93)=3,SUM(G93:K93), IF(COUNT(G93:K93)=5,SUM(G93:K93)-MIN(G93:K93)-MAX(G93:K93), ))))</f>
        <v/>
      </c>
      <c r="M93" s="51" t="str">
        <f t="shared" si="14"/>
        <v/>
      </c>
      <c r="N93" s="54" t="str">
        <f>IF(AND(ISNUMBER(N92), ISNUMBER(M93)),N92+M93,"")</f>
        <v/>
      </c>
    </row>
    <row r="94" spans="2:14" x14ac:dyDescent="0.2">
      <c r="B94" s="55" t="s">
        <v>11</v>
      </c>
      <c r="C94" s="25"/>
      <c r="D94" s="23" t="e">
        <f>VLOOKUP($C94,DiveList!$C$3:$D$71,2,FALSE)</f>
        <v>#N/A</v>
      </c>
      <c r="E94" s="26"/>
      <c r="F94" s="24" t="e">
        <f>VLOOKUP($C94,DiveList!$C$3:$H$71,IF($E94="S",5,IF($E94="P", 4, IF($E94="T", 3,IF($E94="F",6,5)))), FALSE)</f>
        <v>#N/A</v>
      </c>
      <c r="G94" s="33"/>
      <c r="H94" s="33"/>
      <c r="I94" s="33"/>
      <c r="J94" s="33"/>
      <c r="K94" s="33"/>
      <c r="L94" s="53" t="str">
        <f t="shared" si="15"/>
        <v/>
      </c>
      <c r="M94" s="51" t="str">
        <f>IF(ISNUMBER(L94),L94*F94,"")</f>
        <v/>
      </c>
      <c r="N94" s="54" t="str">
        <f>IF(AND(ISNUMBER(N93), ISNUMBER(M94)),N93+M94,"")</f>
        <v/>
      </c>
    </row>
    <row r="95" spans="2:14" ht="13.5" thickBot="1" x14ac:dyDescent="0.25">
      <c r="B95" s="80" t="s">
        <v>159</v>
      </c>
      <c r="C95" s="25"/>
      <c r="D95" s="23" t="e">
        <f>VLOOKUP($C95,DiveList!$C$3:$D$71,2,FALSE)</f>
        <v>#N/A</v>
      </c>
      <c r="E95" s="26"/>
      <c r="F95" s="24" t="e">
        <f>VLOOKUP($C95,DiveList!$C$3:$H$71,IF($E95="S",5,IF($E95="P", 4, IF($E95="T", 3,IF($E95="F",6,5)))), FALSE)</f>
        <v>#N/A</v>
      </c>
      <c r="G95" s="33"/>
      <c r="H95" s="33"/>
      <c r="I95" s="33"/>
      <c r="J95" s="33"/>
      <c r="K95" s="33"/>
      <c r="L95" s="53" t="str">
        <f t="shared" si="15"/>
        <v/>
      </c>
      <c r="M95" s="51" t="str">
        <f>IF(ISNUMBER(L95),L95*F95,"")</f>
        <v/>
      </c>
      <c r="N95" s="54" t="str">
        <f>IF(AND(ISNUMBER(N94), ISNUMBER(M95)),N94+M95,"")</f>
        <v/>
      </c>
    </row>
    <row r="96" spans="2:14" ht="20.25" customHeight="1" thickTop="1" thickBot="1" x14ac:dyDescent="0.25">
      <c r="B96" s="56" t="s">
        <v>12</v>
      </c>
      <c r="C96" s="29"/>
      <c r="D96" s="57" t="e">
        <f>VLOOKUP($C96,DiveList!$C$3:$D$71,2,FALSE)</f>
        <v>#N/A</v>
      </c>
      <c r="E96" s="34"/>
      <c r="F96" s="58" t="e">
        <f>VLOOKUP($C96,DiveList!$C$3:$H$71,IF($E96="S",5,IF($E96="P", 4, IF($E96="T", 3,IF($E96="F",6,5)))), FALSE)</f>
        <v>#N/A</v>
      </c>
      <c r="G96" s="35"/>
      <c r="H96" s="36"/>
      <c r="I96" s="36"/>
      <c r="J96" s="36"/>
      <c r="K96" s="36"/>
      <c r="L96" s="59" t="str">
        <f t="shared" si="15"/>
        <v/>
      </c>
      <c r="M96" s="59" t="str">
        <f>IF(ISNUMBER(L96),L96*F96,"")</f>
        <v/>
      </c>
      <c r="N96" s="60" t="str">
        <f>IF(AND(ISNUMBER(N95), ISNUMBER(M96)),N95+M96,"")</f>
        <v/>
      </c>
    </row>
    <row r="97" spans="2:14" ht="14.25" thickTop="1" thickBot="1" x14ac:dyDescent="0.25">
      <c r="B97" s="61"/>
      <c r="C97" s="62"/>
      <c r="D97" s="62"/>
      <c r="E97" s="62"/>
      <c r="F97" s="63"/>
      <c r="G97" s="46"/>
      <c r="H97" s="40"/>
      <c r="I97" s="40"/>
      <c r="J97" s="40"/>
      <c r="K97" s="40"/>
      <c r="L97" s="40"/>
      <c r="M97" s="64" t="s">
        <v>30</v>
      </c>
      <c r="N97" s="74" t="str">
        <f>IF(ISNUMBER(N96),N96,N95)</f>
        <v/>
      </c>
    </row>
    <row r="98" spans="2:14" ht="13.5" thickTop="1" x14ac:dyDescent="0.2">
      <c r="B98" s="61"/>
      <c r="C98" s="62"/>
      <c r="D98" s="62"/>
      <c r="E98" s="62"/>
      <c r="F98" s="63"/>
      <c r="G98" s="46"/>
      <c r="H98" s="40"/>
      <c r="I98" s="40"/>
      <c r="J98" s="40"/>
      <c r="K98" s="40"/>
      <c r="L98" s="40"/>
      <c r="M98" s="64"/>
      <c r="N98" s="73"/>
    </row>
    <row r="99" spans="2:14" ht="15" customHeight="1" thickBot="1" x14ac:dyDescent="0.25"/>
    <row r="100" spans="2:14" ht="15" customHeight="1" x14ac:dyDescent="0.2">
      <c r="B100" s="42" t="s">
        <v>13</v>
      </c>
      <c r="C100" s="82"/>
      <c r="D100" s="43" t="s">
        <v>16</v>
      </c>
      <c r="E100" s="9" t="s">
        <v>110</v>
      </c>
      <c r="F100" s="44"/>
      <c r="G100" s="44"/>
      <c r="H100" s="44"/>
      <c r="I100" s="44"/>
      <c r="J100" s="44"/>
      <c r="K100" s="44"/>
      <c r="L100" s="44"/>
      <c r="M100" s="65" t="s">
        <v>128</v>
      </c>
      <c r="N100" s="84"/>
    </row>
    <row r="101" spans="2:14" ht="15" customHeight="1" thickBot="1" x14ac:dyDescent="0.25">
      <c r="B101" s="71" t="s">
        <v>14</v>
      </c>
      <c r="C101" s="83"/>
      <c r="D101" s="43" t="s">
        <v>17</v>
      </c>
      <c r="E101" s="9" t="s">
        <v>127</v>
      </c>
      <c r="F101" s="44"/>
      <c r="G101" s="44"/>
      <c r="H101" s="44"/>
      <c r="I101" s="44"/>
      <c r="J101" s="44"/>
      <c r="K101" s="44"/>
      <c r="L101" s="44"/>
      <c r="M101" s="72" t="s">
        <v>129</v>
      </c>
      <c r="N101" s="85"/>
    </row>
    <row r="102" spans="2:14" ht="15" customHeight="1" x14ac:dyDescent="0.2">
      <c r="B102" s="45"/>
      <c r="C102" s="46"/>
      <c r="D102" s="46"/>
      <c r="E102" s="46"/>
      <c r="F102" s="46"/>
      <c r="G102" s="46"/>
      <c r="H102" s="40"/>
      <c r="I102" s="40"/>
      <c r="J102" s="40"/>
      <c r="K102" s="40"/>
      <c r="L102" s="40"/>
      <c r="M102" s="40"/>
      <c r="N102" s="40"/>
    </row>
    <row r="103" spans="2:14" ht="15" customHeight="1" x14ac:dyDescent="0.2">
      <c r="B103" s="47"/>
      <c r="C103" s="48" t="s">
        <v>3</v>
      </c>
      <c r="D103" s="49" t="s">
        <v>4</v>
      </c>
      <c r="E103" s="49" t="s">
        <v>5</v>
      </c>
      <c r="F103" s="49" t="s">
        <v>6</v>
      </c>
      <c r="G103" s="49">
        <v>1</v>
      </c>
      <c r="H103" s="50">
        <v>2</v>
      </c>
      <c r="I103" s="50">
        <v>3</v>
      </c>
      <c r="J103" s="50">
        <v>4</v>
      </c>
      <c r="K103" s="50">
        <v>5</v>
      </c>
      <c r="L103" s="51" t="s">
        <v>7</v>
      </c>
      <c r="M103" s="51" t="s">
        <v>8</v>
      </c>
      <c r="N103" s="51" t="s">
        <v>126</v>
      </c>
    </row>
    <row r="104" spans="2:14" ht="15" customHeight="1" x14ac:dyDescent="0.2">
      <c r="B104" s="52" t="s">
        <v>9</v>
      </c>
      <c r="C104" s="30">
        <v>100</v>
      </c>
      <c r="D104" s="27" t="s">
        <v>26</v>
      </c>
      <c r="E104" s="28"/>
      <c r="F104" s="24">
        <v>1</v>
      </c>
      <c r="G104" s="31"/>
      <c r="H104" s="32"/>
      <c r="I104" s="32"/>
      <c r="J104" s="32"/>
      <c r="K104" s="32"/>
      <c r="L104" s="53" t="str">
        <f>IF(COUNT(G104:K104)=0,"", IF(COUNT(G104:K104)=2,SUM(G104:K104)*1.5, IF(COUNT(G104:K104)=3,SUM(G104:K104), IF(COUNT(G104:K104)=5,SUM(G104:K104)-MIN(G104:K104)-MAX(G104:K104), ))))</f>
        <v/>
      </c>
      <c r="M104" s="51" t="str">
        <f t="shared" ref="M104:M105" si="16">IF(ISNUMBER(L104),L104*F104,"")</f>
        <v/>
      </c>
      <c r="N104" s="54" t="str">
        <f>M104</f>
        <v/>
      </c>
    </row>
    <row r="105" spans="2:14" ht="15" customHeight="1" x14ac:dyDescent="0.2">
      <c r="B105" s="55" t="s">
        <v>10</v>
      </c>
      <c r="C105" s="25"/>
      <c r="D105" s="23" t="e">
        <f>VLOOKUP($C105,DiveList!$C$3:$D$71,2,FALSE)</f>
        <v>#N/A</v>
      </c>
      <c r="E105" s="26"/>
      <c r="F105" s="24" t="e">
        <f>VLOOKUP($C105,DiveList!$C$3:$H$71,IF($E105="S",5,IF($E105="P", 4, IF($E105="T", 3,IF($E105="F",6,5)))), FALSE)</f>
        <v>#N/A</v>
      </c>
      <c r="G105" s="33"/>
      <c r="H105" s="33"/>
      <c r="I105" s="33"/>
      <c r="J105" s="33"/>
      <c r="K105" s="33"/>
      <c r="L105" s="53" t="str">
        <f t="shared" ref="L105:L108" si="17">IF(COUNT(G105:K105)=0,"", IF(COUNT(G105:K105)=2,SUM(G105:K105)*1.5, IF(COUNT(G105:K105)=3,SUM(G105:K105), IF(COUNT(G105:K105)=5,SUM(G105:K105)-MIN(G105:K105)-MAX(G105:K105), ))))</f>
        <v/>
      </c>
      <c r="M105" s="51" t="str">
        <f t="shared" si="16"/>
        <v/>
      </c>
      <c r="N105" s="54" t="str">
        <f>IF(AND(ISNUMBER(N104), ISNUMBER(M105)),N104+M105,"")</f>
        <v/>
      </c>
    </row>
    <row r="106" spans="2:14" x14ac:dyDescent="0.2">
      <c r="B106" s="55" t="s">
        <v>11</v>
      </c>
      <c r="C106" s="25"/>
      <c r="D106" s="23" t="e">
        <f>VLOOKUP($C106,DiveList!$C$3:$D$71,2,FALSE)</f>
        <v>#N/A</v>
      </c>
      <c r="E106" s="26"/>
      <c r="F106" s="24" t="e">
        <f>VLOOKUP($C106,DiveList!$C$3:$H$71,IF($E106="S",5,IF($E106="P", 4, IF($E106="T", 3,IF($E106="F",6,5)))), FALSE)</f>
        <v>#N/A</v>
      </c>
      <c r="G106" s="33"/>
      <c r="H106" s="33"/>
      <c r="I106" s="33"/>
      <c r="J106" s="33"/>
      <c r="K106" s="33"/>
      <c r="L106" s="53" t="str">
        <f t="shared" si="17"/>
        <v/>
      </c>
      <c r="M106" s="51" t="str">
        <f>IF(ISNUMBER(L106),L106*F106,"")</f>
        <v/>
      </c>
      <c r="N106" s="54" t="str">
        <f>IF(AND(ISNUMBER(N105), ISNUMBER(M106)),N105+M106,"")</f>
        <v/>
      </c>
    </row>
    <row r="107" spans="2:14" ht="13.5" thickBot="1" x14ac:dyDescent="0.25">
      <c r="B107" s="80" t="s">
        <v>159</v>
      </c>
      <c r="C107" s="25"/>
      <c r="D107" s="23" t="e">
        <f>VLOOKUP($C107,DiveList!$C$3:$D$71,2,FALSE)</f>
        <v>#N/A</v>
      </c>
      <c r="E107" s="26"/>
      <c r="F107" s="24" t="e">
        <f>VLOOKUP($C107,DiveList!$C$3:$H$71,IF($E107="S",5,IF($E107="P", 4, IF($E107="T", 3,IF($E107="F",6,5)))), FALSE)</f>
        <v>#N/A</v>
      </c>
      <c r="G107" s="33"/>
      <c r="H107" s="33"/>
      <c r="I107" s="33"/>
      <c r="J107" s="33"/>
      <c r="K107" s="33"/>
      <c r="L107" s="53" t="str">
        <f t="shared" si="17"/>
        <v/>
      </c>
      <c r="M107" s="51" t="str">
        <f>IF(ISNUMBER(L107),L107*F107,"")</f>
        <v/>
      </c>
      <c r="N107" s="54" t="str">
        <f>IF(AND(ISNUMBER(N106), ISNUMBER(M107)),N106+M107,"")</f>
        <v/>
      </c>
    </row>
    <row r="108" spans="2:14" ht="20.25" customHeight="1" thickTop="1" thickBot="1" x14ac:dyDescent="0.25">
      <c r="B108" s="56" t="s">
        <v>12</v>
      </c>
      <c r="C108" s="29"/>
      <c r="D108" s="57" t="e">
        <f>VLOOKUP($C108,DiveList!$C$3:$D$71,2,FALSE)</f>
        <v>#N/A</v>
      </c>
      <c r="E108" s="34"/>
      <c r="F108" s="58" t="e">
        <f>VLOOKUP($C108,DiveList!$C$3:$H$71,IF($E108="S",5,IF($E108="P", 4, IF($E108="T", 3,IF($E108="F",6,5)))), FALSE)</f>
        <v>#N/A</v>
      </c>
      <c r="G108" s="35"/>
      <c r="H108" s="36"/>
      <c r="I108" s="36"/>
      <c r="J108" s="36"/>
      <c r="K108" s="36"/>
      <c r="L108" s="59" t="str">
        <f t="shared" si="17"/>
        <v/>
      </c>
      <c r="M108" s="59" t="str">
        <f>IF(ISNUMBER(L108),L108*F108,"")</f>
        <v/>
      </c>
      <c r="N108" s="60" t="str">
        <f>IF(AND(ISNUMBER(N107), ISNUMBER(M108)),N107+M108,"")</f>
        <v/>
      </c>
    </row>
    <row r="109" spans="2:14" ht="14.25" thickTop="1" thickBot="1" x14ac:dyDescent="0.25">
      <c r="B109" s="61"/>
      <c r="C109" s="62"/>
      <c r="D109" s="62"/>
      <c r="E109" s="62"/>
      <c r="F109" s="63"/>
      <c r="G109" s="46"/>
      <c r="H109" s="40"/>
      <c r="I109" s="40"/>
      <c r="J109" s="40"/>
      <c r="K109" s="40"/>
      <c r="L109" s="40"/>
      <c r="M109" s="64" t="s">
        <v>30</v>
      </c>
      <c r="N109" s="74" t="str">
        <f>IF(ISNUMBER(N108),N108,N107)</f>
        <v/>
      </c>
    </row>
    <row r="110" spans="2:14" ht="13.5" thickTop="1" x14ac:dyDescent="0.2">
      <c r="B110" s="61"/>
      <c r="C110" s="62"/>
      <c r="D110" s="62"/>
      <c r="E110" s="62"/>
      <c r="F110" s="63"/>
      <c r="G110" s="46"/>
      <c r="H110" s="40"/>
      <c r="I110" s="40"/>
      <c r="J110" s="40"/>
      <c r="K110" s="40"/>
      <c r="L110" s="40"/>
      <c r="M110" s="64"/>
      <c r="N110" s="73"/>
    </row>
    <row r="111" spans="2:14" ht="15" customHeight="1" thickBot="1" x14ac:dyDescent="0.25"/>
    <row r="112" spans="2:14" ht="15" customHeight="1" x14ac:dyDescent="0.2">
      <c r="B112" s="42" t="s">
        <v>13</v>
      </c>
      <c r="C112" s="82"/>
      <c r="D112" s="43" t="s">
        <v>16</v>
      </c>
      <c r="E112" s="9" t="s">
        <v>110</v>
      </c>
      <c r="F112" s="44"/>
      <c r="G112" s="44"/>
      <c r="H112" s="44"/>
      <c r="I112" s="44"/>
      <c r="J112" s="44"/>
      <c r="K112" s="44"/>
      <c r="L112" s="44"/>
      <c r="M112" s="65" t="s">
        <v>128</v>
      </c>
      <c r="N112" s="84"/>
    </row>
    <row r="113" spans="2:14" ht="15" customHeight="1" thickBot="1" x14ac:dyDescent="0.25">
      <c r="B113" s="71" t="s">
        <v>14</v>
      </c>
      <c r="C113" s="83"/>
      <c r="D113" s="43" t="s">
        <v>17</v>
      </c>
      <c r="E113" s="9" t="s">
        <v>127</v>
      </c>
      <c r="F113" s="44"/>
      <c r="G113" s="44"/>
      <c r="H113" s="44"/>
      <c r="I113" s="44"/>
      <c r="J113" s="44"/>
      <c r="K113" s="44"/>
      <c r="L113" s="44"/>
      <c r="M113" s="72" t="s">
        <v>129</v>
      </c>
      <c r="N113" s="85"/>
    </row>
    <row r="114" spans="2:14" ht="15" customHeight="1" x14ac:dyDescent="0.2">
      <c r="B114" s="45"/>
      <c r="C114" s="46"/>
      <c r="D114" s="46"/>
      <c r="E114" s="46"/>
      <c r="F114" s="46"/>
      <c r="G114" s="46"/>
      <c r="H114" s="40"/>
      <c r="I114" s="40"/>
      <c r="J114" s="40"/>
      <c r="K114" s="40"/>
      <c r="L114" s="40"/>
      <c r="M114" s="40"/>
      <c r="N114" s="40"/>
    </row>
    <row r="115" spans="2:14" ht="15" customHeight="1" x14ac:dyDescent="0.2">
      <c r="B115" s="47"/>
      <c r="C115" s="48" t="s">
        <v>3</v>
      </c>
      <c r="D115" s="49" t="s">
        <v>4</v>
      </c>
      <c r="E115" s="49" t="s">
        <v>5</v>
      </c>
      <c r="F115" s="49" t="s">
        <v>6</v>
      </c>
      <c r="G115" s="49">
        <v>1</v>
      </c>
      <c r="H115" s="50">
        <v>2</v>
      </c>
      <c r="I115" s="50">
        <v>3</v>
      </c>
      <c r="J115" s="50">
        <v>4</v>
      </c>
      <c r="K115" s="50">
        <v>5</v>
      </c>
      <c r="L115" s="51" t="s">
        <v>7</v>
      </c>
      <c r="M115" s="51" t="s">
        <v>8</v>
      </c>
      <c r="N115" s="51" t="s">
        <v>126</v>
      </c>
    </row>
    <row r="116" spans="2:14" ht="15" customHeight="1" x14ac:dyDescent="0.2">
      <c r="B116" s="52" t="s">
        <v>9</v>
      </c>
      <c r="C116" s="30">
        <v>100</v>
      </c>
      <c r="D116" s="27" t="s">
        <v>26</v>
      </c>
      <c r="E116" s="28"/>
      <c r="F116" s="24">
        <v>1</v>
      </c>
      <c r="G116" s="31"/>
      <c r="H116" s="32"/>
      <c r="I116" s="32"/>
      <c r="J116" s="32"/>
      <c r="K116" s="32"/>
      <c r="L116" s="53" t="str">
        <f>IF(COUNT(G116:K116)=0,"", IF(COUNT(G116:K116)=2,SUM(G116:K116)*1.5, IF(COUNT(G116:K116)=3,SUM(G116:K116), IF(COUNT(G116:K116)=5,SUM(G116:K116)-MIN(G116:K116)-MAX(G116:K116), ))))</f>
        <v/>
      </c>
      <c r="M116" s="51" t="str">
        <f t="shared" ref="M116:M117" si="18">IF(ISNUMBER(L116),L116*F116,"")</f>
        <v/>
      </c>
      <c r="N116" s="54" t="str">
        <f>M116</f>
        <v/>
      </c>
    </row>
    <row r="117" spans="2:14" ht="15" customHeight="1" x14ac:dyDescent="0.2">
      <c r="B117" s="55" t="s">
        <v>10</v>
      </c>
      <c r="C117" s="25"/>
      <c r="D117" s="23" t="e">
        <f>VLOOKUP($C117,DiveList!$C$3:$D$71,2,FALSE)</f>
        <v>#N/A</v>
      </c>
      <c r="E117" s="26"/>
      <c r="F117" s="24" t="e">
        <f>VLOOKUP($C117,DiveList!$C$3:$H$71,IF($E117="S",5,IF($E117="P", 4, IF($E117="T", 3,IF($E117="F",6,5)))), FALSE)</f>
        <v>#N/A</v>
      </c>
      <c r="G117" s="33"/>
      <c r="H117" s="33"/>
      <c r="I117" s="33"/>
      <c r="J117" s="33"/>
      <c r="K117" s="33"/>
      <c r="L117" s="53" t="str">
        <f t="shared" ref="L117:L120" si="19">IF(COUNT(G117:K117)=0,"", IF(COUNT(G117:K117)=2,SUM(G117:K117)*1.5, IF(COUNT(G117:K117)=3,SUM(G117:K117), IF(COUNT(G117:K117)=5,SUM(G117:K117)-MIN(G117:K117)-MAX(G117:K117), ))))</f>
        <v/>
      </c>
      <c r="M117" s="51" t="str">
        <f t="shared" si="18"/>
        <v/>
      </c>
      <c r="N117" s="54" t="str">
        <f>IF(AND(ISNUMBER(N116), ISNUMBER(M117)),N116+M117,"")</f>
        <v/>
      </c>
    </row>
    <row r="118" spans="2:14" x14ac:dyDescent="0.2">
      <c r="B118" s="55" t="s">
        <v>11</v>
      </c>
      <c r="C118" s="25"/>
      <c r="D118" s="23" t="e">
        <f>VLOOKUP($C118,DiveList!$C$3:$D$71,2,FALSE)</f>
        <v>#N/A</v>
      </c>
      <c r="E118" s="26"/>
      <c r="F118" s="24" t="e">
        <f>VLOOKUP($C118,DiveList!$C$3:$H$71,IF($E118="S",5,IF($E118="P", 4, IF($E118="T", 3,IF($E118="F",6,5)))), FALSE)</f>
        <v>#N/A</v>
      </c>
      <c r="G118" s="33"/>
      <c r="H118" s="33"/>
      <c r="I118" s="33"/>
      <c r="J118" s="33"/>
      <c r="K118" s="33"/>
      <c r="L118" s="53" t="str">
        <f t="shared" si="19"/>
        <v/>
      </c>
      <c r="M118" s="51" t="str">
        <f>IF(ISNUMBER(L118),L118*F118,"")</f>
        <v/>
      </c>
      <c r="N118" s="54" t="str">
        <f>IF(AND(ISNUMBER(N117), ISNUMBER(M118)),N117+M118,"")</f>
        <v/>
      </c>
    </row>
    <row r="119" spans="2:14" ht="13.5" thickBot="1" x14ac:dyDescent="0.25">
      <c r="B119" s="80" t="s">
        <v>159</v>
      </c>
      <c r="C119" s="25"/>
      <c r="D119" s="23" t="e">
        <f>VLOOKUP($C119,DiveList!$C$3:$D$71,2,FALSE)</f>
        <v>#N/A</v>
      </c>
      <c r="E119" s="26"/>
      <c r="F119" s="24" t="e">
        <f>VLOOKUP($C119,DiveList!$C$3:$H$71,IF($E119="S",5,IF($E119="P", 4, IF($E119="T", 3,IF($E119="F",6,5)))), FALSE)</f>
        <v>#N/A</v>
      </c>
      <c r="G119" s="33"/>
      <c r="H119" s="33"/>
      <c r="I119" s="33"/>
      <c r="J119" s="33"/>
      <c r="K119" s="33"/>
      <c r="L119" s="53" t="str">
        <f t="shared" si="19"/>
        <v/>
      </c>
      <c r="M119" s="51" t="str">
        <f>IF(ISNUMBER(L119),L119*F119,"")</f>
        <v/>
      </c>
      <c r="N119" s="54" t="str">
        <f>IF(AND(ISNUMBER(N118), ISNUMBER(M119)),N118+M119,"")</f>
        <v/>
      </c>
    </row>
    <row r="120" spans="2:14" ht="20.25" customHeight="1" thickTop="1" thickBot="1" x14ac:dyDescent="0.25">
      <c r="B120" s="56" t="s">
        <v>12</v>
      </c>
      <c r="C120" s="29"/>
      <c r="D120" s="57" t="e">
        <f>VLOOKUP($C120,DiveList!$C$3:$D$71,2,FALSE)</f>
        <v>#N/A</v>
      </c>
      <c r="E120" s="34"/>
      <c r="F120" s="58" t="e">
        <f>VLOOKUP($C120,DiveList!$C$3:$H$71,IF($E120="S",5,IF($E120="P", 4, IF($E120="T", 3,IF($E120="F",6,5)))), FALSE)</f>
        <v>#N/A</v>
      </c>
      <c r="G120" s="35"/>
      <c r="H120" s="36"/>
      <c r="I120" s="36"/>
      <c r="J120" s="36"/>
      <c r="K120" s="36"/>
      <c r="L120" s="59" t="str">
        <f t="shared" si="19"/>
        <v/>
      </c>
      <c r="M120" s="59" t="str">
        <f>IF(ISNUMBER(L120),L120*F120,"")</f>
        <v/>
      </c>
      <c r="N120" s="60" t="str">
        <f>IF(AND(ISNUMBER(N119), ISNUMBER(M120)),N119+M120,"")</f>
        <v/>
      </c>
    </row>
    <row r="121" spans="2:14" ht="14.25" thickTop="1" thickBot="1" x14ac:dyDescent="0.25">
      <c r="B121" s="61"/>
      <c r="C121" s="62"/>
      <c r="D121" s="62"/>
      <c r="E121" s="62"/>
      <c r="F121" s="63"/>
      <c r="G121" s="46"/>
      <c r="H121" s="40"/>
      <c r="I121" s="40"/>
      <c r="J121" s="40"/>
      <c r="K121" s="40"/>
      <c r="L121" s="40"/>
      <c r="M121" s="64" t="s">
        <v>30</v>
      </c>
      <c r="N121" s="74" t="str">
        <f>IF(ISNUMBER(N120),N120,N119)</f>
        <v/>
      </c>
    </row>
    <row r="122" spans="2:14" ht="13.5" thickTop="1" x14ac:dyDescent="0.2">
      <c r="B122" s="61"/>
      <c r="C122" s="62"/>
      <c r="D122" s="62"/>
      <c r="E122" s="62"/>
      <c r="F122" s="63"/>
      <c r="G122" s="46"/>
      <c r="H122" s="40"/>
      <c r="I122" s="40"/>
      <c r="J122" s="40"/>
      <c r="K122" s="40"/>
      <c r="L122" s="40"/>
      <c r="M122" s="64"/>
      <c r="N122" s="73"/>
    </row>
    <row r="123" spans="2:14" ht="15" customHeight="1" thickBot="1" x14ac:dyDescent="0.25"/>
    <row r="124" spans="2:14" ht="15" customHeight="1" x14ac:dyDescent="0.2">
      <c r="B124" s="42" t="s">
        <v>13</v>
      </c>
      <c r="C124" s="82"/>
      <c r="D124" s="43" t="s">
        <v>16</v>
      </c>
      <c r="E124" s="9" t="s">
        <v>110</v>
      </c>
      <c r="F124" s="44"/>
      <c r="G124" s="44"/>
      <c r="H124" s="44"/>
      <c r="I124" s="44"/>
      <c r="J124" s="44"/>
      <c r="K124" s="44"/>
      <c r="L124" s="44"/>
      <c r="M124" s="65" t="s">
        <v>128</v>
      </c>
      <c r="N124" s="84"/>
    </row>
    <row r="125" spans="2:14" ht="15" customHeight="1" thickBot="1" x14ac:dyDescent="0.25">
      <c r="B125" s="71" t="s">
        <v>14</v>
      </c>
      <c r="C125" s="83"/>
      <c r="D125" s="43" t="s">
        <v>17</v>
      </c>
      <c r="E125" s="9" t="s">
        <v>127</v>
      </c>
      <c r="F125" s="44"/>
      <c r="G125" s="44"/>
      <c r="H125" s="44"/>
      <c r="I125" s="44"/>
      <c r="J125" s="44"/>
      <c r="K125" s="44"/>
      <c r="L125" s="44"/>
      <c r="M125" s="72" t="s">
        <v>129</v>
      </c>
      <c r="N125" s="85"/>
    </row>
    <row r="126" spans="2:14" ht="15" customHeight="1" x14ac:dyDescent="0.2">
      <c r="B126" s="45"/>
      <c r="C126" s="46"/>
      <c r="D126" s="46"/>
      <c r="E126" s="46"/>
      <c r="F126" s="46"/>
      <c r="G126" s="46"/>
      <c r="H126" s="40"/>
      <c r="I126" s="40"/>
      <c r="J126" s="40"/>
      <c r="K126" s="40"/>
      <c r="L126" s="40"/>
      <c r="M126" s="40"/>
      <c r="N126" s="40"/>
    </row>
    <row r="127" spans="2:14" ht="15" customHeight="1" x14ac:dyDescent="0.2">
      <c r="B127" s="47"/>
      <c r="C127" s="48" t="s">
        <v>3</v>
      </c>
      <c r="D127" s="49" t="s">
        <v>4</v>
      </c>
      <c r="E127" s="49" t="s">
        <v>5</v>
      </c>
      <c r="F127" s="49" t="s">
        <v>6</v>
      </c>
      <c r="G127" s="49">
        <v>1</v>
      </c>
      <c r="H127" s="50">
        <v>2</v>
      </c>
      <c r="I127" s="50">
        <v>3</v>
      </c>
      <c r="J127" s="50">
        <v>4</v>
      </c>
      <c r="K127" s="50">
        <v>5</v>
      </c>
      <c r="L127" s="51" t="s">
        <v>7</v>
      </c>
      <c r="M127" s="51" t="s">
        <v>8</v>
      </c>
      <c r="N127" s="51" t="s">
        <v>126</v>
      </c>
    </row>
    <row r="128" spans="2:14" ht="15" customHeight="1" x14ac:dyDescent="0.2">
      <c r="B128" s="52" t="s">
        <v>9</v>
      </c>
      <c r="C128" s="30">
        <v>100</v>
      </c>
      <c r="D128" s="27" t="s">
        <v>26</v>
      </c>
      <c r="E128" s="28"/>
      <c r="F128" s="24">
        <v>1</v>
      </c>
      <c r="G128" s="31"/>
      <c r="H128" s="32"/>
      <c r="I128" s="32"/>
      <c r="J128" s="32"/>
      <c r="K128" s="32"/>
      <c r="L128" s="53" t="str">
        <f>IF(COUNT(G128:K128)=0,"", IF(COUNT(G128:K128)=2,SUM(G128:K128)*1.5, IF(COUNT(G128:K128)=3,SUM(G128:K128), IF(COUNT(G128:K128)=5,SUM(G128:K128)-MIN(G128:K128)-MAX(G128:K128), ))))</f>
        <v/>
      </c>
      <c r="M128" s="51" t="str">
        <f t="shared" ref="M128:M129" si="20">IF(ISNUMBER(L128),L128*F128,"")</f>
        <v/>
      </c>
      <c r="N128" s="54" t="str">
        <f>M128</f>
        <v/>
      </c>
    </row>
    <row r="129" spans="2:14" ht="15" customHeight="1" x14ac:dyDescent="0.2">
      <c r="B129" s="55" t="s">
        <v>10</v>
      </c>
      <c r="C129" s="25"/>
      <c r="D129" s="23" t="e">
        <f>VLOOKUP($C129,DiveList!$C$3:$D$71,2,FALSE)</f>
        <v>#N/A</v>
      </c>
      <c r="E129" s="26"/>
      <c r="F129" s="24" t="e">
        <f>VLOOKUP($C129,DiveList!$C$3:$H$71,IF($E129="S",5,IF($E129="P", 4, IF($E129="T", 3,IF($E129="F",6,5)))), FALSE)</f>
        <v>#N/A</v>
      </c>
      <c r="G129" s="33"/>
      <c r="H129" s="33"/>
      <c r="I129" s="33"/>
      <c r="J129" s="33"/>
      <c r="K129" s="33"/>
      <c r="L129" s="53" t="str">
        <f t="shared" ref="L129:L132" si="21">IF(COUNT(G129:K129)=0,"", IF(COUNT(G129:K129)=2,SUM(G129:K129)*1.5, IF(COUNT(G129:K129)=3,SUM(G129:K129), IF(COUNT(G129:K129)=5,SUM(G129:K129)-MIN(G129:K129)-MAX(G129:K129), ))))</f>
        <v/>
      </c>
      <c r="M129" s="51" t="str">
        <f t="shared" si="20"/>
        <v/>
      </c>
      <c r="N129" s="54" t="str">
        <f>IF(AND(ISNUMBER(N128), ISNUMBER(M129)),N128+M129,"")</f>
        <v/>
      </c>
    </row>
    <row r="130" spans="2:14" x14ac:dyDescent="0.2">
      <c r="B130" s="55" t="s">
        <v>11</v>
      </c>
      <c r="C130" s="25"/>
      <c r="D130" s="23" t="e">
        <f>VLOOKUP($C130,DiveList!$C$3:$D$71,2,FALSE)</f>
        <v>#N/A</v>
      </c>
      <c r="E130" s="26"/>
      <c r="F130" s="24" t="e">
        <f>VLOOKUP($C130,DiveList!$C$3:$H$71,IF($E130="S",5,IF($E130="P", 4, IF($E130="T", 3,IF($E130="F",6,5)))), FALSE)</f>
        <v>#N/A</v>
      </c>
      <c r="G130" s="33"/>
      <c r="H130" s="33"/>
      <c r="I130" s="33"/>
      <c r="J130" s="33"/>
      <c r="K130" s="33"/>
      <c r="L130" s="53" t="str">
        <f t="shared" si="21"/>
        <v/>
      </c>
      <c r="M130" s="51" t="str">
        <f>IF(ISNUMBER(L130),L130*F130,"")</f>
        <v/>
      </c>
      <c r="N130" s="54" t="str">
        <f>IF(AND(ISNUMBER(N129), ISNUMBER(M130)),N129+M130,"")</f>
        <v/>
      </c>
    </row>
    <row r="131" spans="2:14" ht="13.5" thickBot="1" x14ac:dyDescent="0.25">
      <c r="B131" s="80" t="s">
        <v>159</v>
      </c>
      <c r="C131" s="25"/>
      <c r="D131" s="23" t="e">
        <f>VLOOKUP($C131,DiveList!$C$3:$D$71,2,FALSE)</f>
        <v>#N/A</v>
      </c>
      <c r="E131" s="26"/>
      <c r="F131" s="24" t="e">
        <f>VLOOKUP($C131,DiveList!$C$3:$H$71,IF($E131="S",5,IF($E131="P", 4, IF($E131="T", 3,IF($E131="F",6,5)))), FALSE)</f>
        <v>#N/A</v>
      </c>
      <c r="G131" s="33"/>
      <c r="H131" s="33"/>
      <c r="I131" s="33"/>
      <c r="J131" s="33"/>
      <c r="K131" s="33"/>
      <c r="L131" s="53" t="str">
        <f t="shared" si="21"/>
        <v/>
      </c>
      <c r="M131" s="51" t="str">
        <f>IF(ISNUMBER(L131),L131*F131,"")</f>
        <v/>
      </c>
      <c r="N131" s="54" t="str">
        <f>IF(AND(ISNUMBER(N130), ISNUMBER(M131)),N130+M131,"")</f>
        <v/>
      </c>
    </row>
    <row r="132" spans="2:14" ht="20.25" customHeight="1" thickTop="1" thickBot="1" x14ac:dyDescent="0.25">
      <c r="B132" s="56" t="s">
        <v>12</v>
      </c>
      <c r="C132" s="29"/>
      <c r="D132" s="57" t="e">
        <f>VLOOKUP($C132,DiveList!$C$3:$D$71,2,FALSE)</f>
        <v>#N/A</v>
      </c>
      <c r="E132" s="34"/>
      <c r="F132" s="58" t="e">
        <f>VLOOKUP($C132,DiveList!$C$3:$H$71,IF($E132="S",5,IF($E132="P", 4, IF($E132="T", 3,IF($E132="F",6,5)))), FALSE)</f>
        <v>#N/A</v>
      </c>
      <c r="G132" s="35"/>
      <c r="H132" s="36"/>
      <c r="I132" s="36"/>
      <c r="J132" s="36"/>
      <c r="K132" s="36"/>
      <c r="L132" s="59" t="str">
        <f t="shared" si="21"/>
        <v/>
      </c>
      <c r="M132" s="59" t="str">
        <f>IF(ISNUMBER(L132),L132*F132,"")</f>
        <v/>
      </c>
      <c r="N132" s="60" t="str">
        <f>IF(AND(ISNUMBER(N131), ISNUMBER(M132)),N131+M132,"")</f>
        <v/>
      </c>
    </row>
    <row r="133" spans="2:14" ht="14.25" thickTop="1" thickBot="1" x14ac:dyDescent="0.25">
      <c r="B133" s="61"/>
      <c r="C133" s="62"/>
      <c r="D133" s="62"/>
      <c r="E133" s="62"/>
      <c r="F133" s="63"/>
      <c r="G133" s="46"/>
      <c r="H133" s="40"/>
      <c r="I133" s="40"/>
      <c r="J133" s="40"/>
      <c r="K133" s="40"/>
      <c r="L133" s="40"/>
      <c r="M133" s="64" t="s">
        <v>30</v>
      </c>
      <c r="N133" s="74" t="str">
        <f>IF(ISNUMBER(N132),N132,N131)</f>
        <v/>
      </c>
    </row>
    <row r="134" spans="2:14" ht="13.5" thickTop="1" x14ac:dyDescent="0.2">
      <c r="B134" s="61"/>
      <c r="C134" s="62"/>
      <c r="D134" s="62"/>
      <c r="E134" s="62"/>
      <c r="F134" s="63"/>
      <c r="G134" s="46"/>
      <c r="H134" s="40"/>
      <c r="I134" s="40"/>
      <c r="J134" s="40"/>
      <c r="K134" s="40"/>
      <c r="L134" s="40"/>
      <c r="M134" s="64"/>
      <c r="N134" s="73"/>
    </row>
    <row r="135" spans="2:14" ht="15" customHeight="1" thickBot="1" x14ac:dyDescent="0.25"/>
    <row r="136" spans="2:14" ht="15" customHeight="1" x14ac:dyDescent="0.2">
      <c r="B136" s="42" t="s">
        <v>13</v>
      </c>
      <c r="C136" s="82"/>
      <c r="D136" s="43" t="s">
        <v>16</v>
      </c>
      <c r="E136" s="9" t="s">
        <v>110</v>
      </c>
      <c r="F136" s="44"/>
      <c r="G136" s="44"/>
      <c r="H136" s="44"/>
      <c r="I136" s="44"/>
      <c r="J136" s="44"/>
      <c r="K136" s="44"/>
      <c r="L136" s="44"/>
      <c r="M136" s="65" t="s">
        <v>128</v>
      </c>
      <c r="N136" s="84"/>
    </row>
    <row r="137" spans="2:14" ht="15" customHeight="1" thickBot="1" x14ac:dyDescent="0.25">
      <c r="B137" s="71" t="s">
        <v>14</v>
      </c>
      <c r="C137" s="83"/>
      <c r="D137" s="43" t="s">
        <v>17</v>
      </c>
      <c r="E137" s="9" t="s">
        <v>127</v>
      </c>
      <c r="F137" s="44"/>
      <c r="G137" s="44"/>
      <c r="H137" s="44"/>
      <c r="I137" s="44"/>
      <c r="J137" s="44"/>
      <c r="K137" s="44"/>
      <c r="L137" s="44"/>
      <c r="M137" s="72" t="s">
        <v>129</v>
      </c>
      <c r="N137" s="85"/>
    </row>
    <row r="138" spans="2:14" ht="15" customHeight="1" x14ac:dyDescent="0.2">
      <c r="B138" s="45"/>
      <c r="C138" s="46"/>
      <c r="D138" s="46"/>
      <c r="E138" s="46"/>
      <c r="F138" s="46"/>
      <c r="G138" s="46"/>
      <c r="H138" s="40"/>
      <c r="I138" s="40"/>
      <c r="J138" s="40"/>
      <c r="K138" s="40"/>
      <c r="L138" s="40"/>
      <c r="M138" s="40"/>
      <c r="N138" s="40"/>
    </row>
    <row r="139" spans="2:14" ht="15" customHeight="1" x14ac:dyDescent="0.2">
      <c r="B139" s="47"/>
      <c r="C139" s="48" t="s">
        <v>3</v>
      </c>
      <c r="D139" s="49" t="s">
        <v>4</v>
      </c>
      <c r="E139" s="49" t="s">
        <v>5</v>
      </c>
      <c r="F139" s="49" t="s">
        <v>6</v>
      </c>
      <c r="G139" s="49">
        <v>1</v>
      </c>
      <c r="H139" s="50">
        <v>2</v>
      </c>
      <c r="I139" s="50">
        <v>3</v>
      </c>
      <c r="J139" s="50">
        <v>4</v>
      </c>
      <c r="K139" s="50">
        <v>5</v>
      </c>
      <c r="L139" s="51" t="s">
        <v>7</v>
      </c>
      <c r="M139" s="51" t="s">
        <v>8</v>
      </c>
      <c r="N139" s="51" t="s">
        <v>126</v>
      </c>
    </row>
    <row r="140" spans="2:14" ht="15" customHeight="1" x14ac:dyDescent="0.2">
      <c r="B140" s="52" t="s">
        <v>9</v>
      </c>
      <c r="C140" s="30">
        <v>100</v>
      </c>
      <c r="D140" s="27" t="s">
        <v>26</v>
      </c>
      <c r="E140" s="28"/>
      <c r="F140" s="24">
        <v>1</v>
      </c>
      <c r="G140" s="31"/>
      <c r="H140" s="32"/>
      <c r="I140" s="32"/>
      <c r="J140" s="32"/>
      <c r="K140" s="32"/>
      <c r="L140" s="53" t="str">
        <f>IF(COUNT(G140:K140)=0,"", IF(COUNT(G140:K140)=2,SUM(G140:K140)*1.5, IF(COUNT(G140:K140)=3,SUM(G140:K140), IF(COUNT(G140:K140)=5,SUM(G140:K140)-MIN(G140:K140)-MAX(G140:K140), ))))</f>
        <v/>
      </c>
      <c r="M140" s="51" t="str">
        <f t="shared" ref="M140:M141" si="22">IF(ISNUMBER(L140),L140*F140,"")</f>
        <v/>
      </c>
      <c r="N140" s="54" t="str">
        <f>M140</f>
        <v/>
      </c>
    </row>
    <row r="141" spans="2:14" ht="15" customHeight="1" x14ac:dyDescent="0.2">
      <c r="B141" s="55" t="s">
        <v>10</v>
      </c>
      <c r="C141" s="25"/>
      <c r="D141" s="23" t="e">
        <f>VLOOKUP($C141,DiveList!$C$3:$D$71,2,FALSE)</f>
        <v>#N/A</v>
      </c>
      <c r="E141" s="26"/>
      <c r="F141" s="24" t="e">
        <f>VLOOKUP($C141,DiveList!$C$3:$H$71,IF($E141="S",5,IF($E141="P", 4, IF($E141="T", 3,IF($E141="F",6,5)))), FALSE)</f>
        <v>#N/A</v>
      </c>
      <c r="G141" s="33"/>
      <c r="H141" s="33"/>
      <c r="I141" s="33"/>
      <c r="J141" s="33"/>
      <c r="K141" s="33"/>
      <c r="L141" s="53" t="str">
        <f t="shared" ref="L141:L144" si="23">IF(COUNT(G141:K141)=0,"", IF(COUNT(G141:K141)=2,SUM(G141:K141)*1.5, IF(COUNT(G141:K141)=3,SUM(G141:K141), IF(COUNT(G141:K141)=5,SUM(G141:K141)-MIN(G141:K141)-MAX(G141:K141), ))))</f>
        <v/>
      </c>
      <c r="M141" s="51" t="str">
        <f t="shared" si="22"/>
        <v/>
      </c>
      <c r="N141" s="54" t="str">
        <f>IF(AND(ISNUMBER(N140), ISNUMBER(M141)),N140+M141,"")</f>
        <v/>
      </c>
    </row>
    <row r="142" spans="2:14" x14ac:dyDescent="0.2">
      <c r="B142" s="55" t="s">
        <v>11</v>
      </c>
      <c r="C142" s="25"/>
      <c r="D142" s="23" t="e">
        <f>VLOOKUP($C142,DiveList!$C$3:$D$71,2,FALSE)</f>
        <v>#N/A</v>
      </c>
      <c r="E142" s="26"/>
      <c r="F142" s="24" t="e">
        <f>VLOOKUP($C142,DiveList!$C$3:$H$71,IF($E142="S",5,IF($E142="P", 4, IF($E142="T", 3,IF($E142="F",6,5)))), FALSE)</f>
        <v>#N/A</v>
      </c>
      <c r="G142" s="33"/>
      <c r="H142" s="33"/>
      <c r="I142" s="33"/>
      <c r="J142" s="33"/>
      <c r="K142" s="33"/>
      <c r="L142" s="53" t="str">
        <f t="shared" si="23"/>
        <v/>
      </c>
      <c r="M142" s="51" t="str">
        <f>IF(ISNUMBER(L142),L142*F142,"")</f>
        <v/>
      </c>
      <c r="N142" s="54" t="str">
        <f>IF(AND(ISNUMBER(N141), ISNUMBER(M142)),N141+M142,"")</f>
        <v/>
      </c>
    </row>
    <row r="143" spans="2:14" ht="13.5" thickBot="1" x14ac:dyDescent="0.25">
      <c r="B143" s="80" t="s">
        <v>159</v>
      </c>
      <c r="C143" s="25"/>
      <c r="D143" s="23" t="e">
        <f>VLOOKUP($C143,DiveList!$C$3:$D$71,2,FALSE)</f>
        <v>#N/A</v>
      </c>
      <c r="E143" s="26"/>
      <c r="F143" s="24" t="e">
        <f>VLOOKUP($C143,DiveList!$C$3:$H$71,IF($E143="S",5,IF($E143="P", 4, IF($E143="T", 3,IF($E143="F",6,5)))), FALSE)</f>
        <v>#N/A</v>
      </c>
      <c r="G143" s="33"/>
      <c r="H143" s="33"/>
      <c r="I143" s="33"/>
      <c r="J143" s="33"/>
      <c r="K143" s="33"/>
      <c r="L143" s="53" t="str">
        <f t="shared" si="23"/>
        <v/>
      </c>
      <c r="M143" s="51" t="str">
        <f>IF(ISNUMBER(L143),L143*F143,"")</f>
        <v/>
      </c>
      <c r="N143" s="54" t="str">
        <f>IF(AND(ISNUMBER(N142), ISNUMBER(M143)),N142+M143,"")</f>
        <v/>
      </c>
    </row>
    <row r="144" spans="2:14" ht="20.25" customHeight="1" thickTop="1" thickBot="1" x14ac:dyDescent="0.25">
      <c r="B144" s="56" t="s">
        <v>12</v>
      </c>
      <c r="C144" s="29"/>
      <c r="D144" s="57" t="e">
        <f>VLOOKUP($C144,DiveList!$C$3:$D$71,2,FALSE)</f>
        <v>#N/A</v>
      </c>
      <c r="E144" s="34"/>
      <c r="F144" s="58" t="e">
        <f>VLOOKUP($C144,DiveList!$C$3:$H$71,IF($E144="S",5,IF($E144="P", 4, IF($E144="T", 3,IF($E144="F",6,5)))), FALSE)</f>
        <v>#N/A</v>
      </c>
      <c r="G144" s="35"/>
      <c r="H144" s="36"/>
      <c r="I144" s="36"/>
      <c r="J144" s="36"/>
      <c r="K144" s="36"/>
      <c r="L144" s="59" t="str">
        <f t="shared" si="23"/>
        <v/>
      </c>
      <c r="M144" s="59" t="str">
        <f>IF(ISNUMBER(L144),L144*F144,"")</f>
        <v/>
      </c>
      <c r="N144" s="60" t="str">
        <f>IF(AND(ISNUMBER(N143), ISNUMBER(M144)),N143+M144,"")</f>
        <v/>
      </c>
    </row>
    <row r="145" spans="2:14" ht="14.25" thickTop="1" thickBot="1" x14ac:dyDescent="0.25">
      <c r="B145" s="61"/>
      <c r="C145" s="62"/>
      <c r="D145" s="62"/>
      <c r="E145" s="62"/>
      <c r="F145" s="63"/>
      <c r="G145" s="46"/>
      <c r="H145" s="40"/>
      <c r="I145" s="40"/>
      <c r="J145" s="40"/>
      <c r="K145" s="40"/>
      <c r="L145" s="40"/>
      <c r="M145" s="64" t="s">
        <v>30</v>
      </c>
      <c r="N145" s="74" t="str">
        <f>IF(ISNUMBER(N144),N144,N143)</f>
        <v/>
      </c>
    </row>
    <row r="146" spans="2:14" ht="13.5" thickTop="1" x14ac:dyDescent="0.2">
      <c r="B146" s="61"/>
      <c r="C146" s="62"/>
      <c r="D146" s="62"/>
      <c r="E146" s="62"/>
      <c r="F146" s="63"/>
      <c r="G146" s="46"/>
      <c r="H146" s="40"/>
      <c r="I146" s="40"/>
      <c r="J146" s="40"/>
      <c r="K146" s="40"/>
      <c r="L146" s="40"/>
      <c r="M146" s="64"/>
      <c r="N146" s="73"/>
    </row>
  </sheetData>
  <sheetProtection sheet="1" objects="1" scenarios="1"/>
  <mergeCells count="25">
    <mergeCell ref="C28:C29"/>
    <mergeCell ref="N28:N29"/>
    <mergeCell ref="M2:N2"/>
    <mergeCell ref="C4:C5"/>
    <mergeCell ref="N4:N5"/>
    <mergeCell ref="C16:C17"/>
    <mergeCell ref="N16:N17"/>
    <mergeCell ref="C40:C41"/>
    <mergeCell ref="N40:N41"/>
    <mergeCell ref="C52:C53"/>
    <mergeCell ref="N52:N53"/>
    <mergeCell ref="C64:C65"/>
    <mergeCell ref="N64:N65"/>
    <mergeCell ref="C76:C77"/>
    <mergeCell ref="N76:N77"/>
    <mergeCell ref="C88:C89"/>
    <mergeCell ref="N88:N89"/>
    <mergeCell ref="C100:C101"/>
    <mergeCell ref="N100:N101"/>
    <mergeCell ref="C112:C113"/>
    <mergeCell ref="N112:N113"/>
    <mergeCell ref="C124:C125"/>
    <mergeCell ref="N124:N125"/>
    <mergeCell ref="C136:C137"/>
    <mergeCell ref="N136:N137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B60B5B4-E297-4D30-8D91-57A93D1CD2F3}">
          <x14:formula1>
            <xm:f>DiveList!$C:$C</xm:f>
          </x14:formula1>
          <xm:sqref>C12 C24 C36 C48 C60 C72 C84 C96 C108 C120 C132 C144</xm:sqref>
        </x14:dataValidation>
        <x14:dataValidation type="list" allowBlank="1" showInputMessage="1" showErrorMessage="1" xr:uid="{CE33A465-C778-4ABC-80C8-26DAF4891521}">
          <x14:formula1>
            <xm:f>DiveList!$C$3:$C$51</xm:f>
          </x14:formula1>
          <xm:sqref>C9:C11 C21:C23 C33:C35 C45:C47 C57:C59 C69:C71 C81:C83 C93:C95 C105:C107 C117:C119 C129:C131 C141:C143</xm:sqref>
        </x14:dataValidation>
        <x14:dataValidation type="list" allowBlank="1" showInputMessage="1" showErrorMessage="1" xr:uid="{B64CDAFD-9EDB-48C7-96C8-EE8F16DF1037}">
          <x14:formula1>
            <xm:f>DiveList!$E$2:$H$2</xm:f>
          </x14:formula1>
          <xm:sqref>E8:E12 E20:E24 E32:E36 E44:E48 E56:E60 E68:E72 E80:E84 E92:E96 E104:E108 E116:E120 E128:E132 E140:E144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56D49-954E-4920-A4F1-8C105C4ADD7D}">
  <sheetPr>
    <tabColor theme="4" tint="-0.249977111117893"/>
    <pageSetUpPr fitToPage="1"/>
  </sheetPr>
  <dimension ref="B1:P146"/>
  <sheetViews>
    <sheetView workbookViewId="0">
      <pane ySplit="2" topLeftCell="A3" activePane="bottomLeft" state="frozen"/>
      <selection pane="bottomLeft" activeCell="C4" sqref="C4:C5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139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100</v>
      </c>
      <c r="D8" s="27" t="s">
        <v>26</v>
      </c>
      <c r="E8" s="28"/>
      <c r="F8" s="24">
        <v>1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2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ref="L10" si="2">IF(COUNT(G10:K10)=0,"", IF(COUNT(G10:K10)=2,SUM(G10:K10)*1.5, IF(COUNT(G10:K10)=3,SUM(G10:K10), IF(COUNT(G10:K10)=5,SUM(G10:K10)-MIN(G10:K10)-MAX(G10:K10), ))))</f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thickBot="1" x14ac:dyDescent="0.25">
      <c r="B11" s="80" t="s">
        <v>159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thickTop="1" thickBot="1" x14ac:dyDescent="0.25">
      <c r="B12" s="56" t="s">
        <v>12</v>
      </c>
      <c r="C12" s="29"/>
      <c r="D12" s="57" t="e">
        <f>VLOOKUP($C12,DiveList!$C$3:$D$71,2,FALSE)</f>
        <v>#N/A</v>
      </c>
      <c r="E12" s="34"/>
      <c r="F12" s="58" t="e">
        <f>VLOOKUP($C12,DiveList!$C$3:$H$71,IF($E12="S",5,IF($E12="P", 4, IF($E12="T", 3,IF($E12="F",6,5)))), FALSE)</f>
        <v>#N/A</v>
      </c>
      <c r="G12" s="35"/>
      <c r="H12" s="36"/>
      <c r="I12" s="36"/>
      <c r="J12" s="36"/>
      <c r="K12" s="36"/>
      <c r="L12" s="59" t="str">
        <f t="shared" si="1"/>
        <v/>
      </c>
      <c r="M12" s="59" t="str">
        <f>IF(ISNUMBER(L12),L12*F12,"")</f>
        <v/>
      </c>
      <c r="N12" s="60" t="str">
        <f>IF(AND(ISNUMBER(N11), ISNUMBER(M12)),N11+M12,"")</f>
        <v/>
      </c>
    </row>
    <row r="13" spans="2:16" ht="20.25" customHeight="1" thickTop="1" thickBot="1" x14ac:dyDescent="0.25">
      <c r="B13" s="61"/>
      <c r="C13" s="62"/>
      <c r="D13" s="62"/>
      <c r="E13" s="62"/>
      <c r="F13" s="63"/>
      <c r="G13" s="46"/>
      <c r="H13" s="40"/>
      <c r="I13" s="40"/>
      <c r="J13" s="40"/>
      <c r="K13" s="40"/>
      <c r="L13" s="40"/>
      <c r="M13" s="64" t="s">
        <v>30</v>
      </c>
      <c r="N13" s="74" t="str">
        <f>IF(ISNUMBER(N12),N12,N11)</f>
        <v/>
      </c>
    </row>
    <row r="14" spans="2:16" ht="16.5" customHeight="1" thickTop="1" x14ac:dyDescent="0.2">
      <c r="B14" s="1"/>
      <c r="C14" s="5"/>
      <c r="D14" s="5"/>
      <c r="E14" s="5"/>
      <c r="F14" s="6"/>
      <c r="G14" s="2"/>
    </row>
    <row r="15" spans="2:16" ht="13.5" thickBot="1" x14ac:dyDescent="0.25"/>
    <row r="16" spans="2:16" ht="15" customHeight="1" x14ac:dyDescent="0.2">
      <c r="B16" s="42" t="s">
        <v>13</v>
      </c>
      <c r="C16" s="82"/>
      <c r="D16" s="43" t="s">
        <v>16</v>
      </c>
      <c r="E16" s="9" t="s">
        <v>110</v>
      </c>
      <c r="F16" s="44"/>
      <c r="G16" s="44"/>
      <c r="H16" s="44"/>
      <c r="I16" s="44"/>
      <c r="J16" s="44"/>
      <c r="K16" s="44"/>
      <c r="L16" s="44"/>
      <c r="M16" s="65" t="s">
        <v>128</v>
      </c>
      <c r="N16" s="84"/>
    </row>
    <row r="17" spans="2:14" ht="15" customHeight="1" thickBot="1" x14ac:dyDescent="0.25">
      <c r="B17" s="71" t="s">
        <v>14</v>
      </c>
      <c r="C17" s="83"/>
      <c r="D17" s="43" t="s">
        <v>17</v>
      </c>
      <c r="E17" s="9" t="s">
        <v>127</v>
      </c>
      <c r="F17" s="44"/>
      <c r="G17" s="44"/>
      <c r="H17" s="44"/>
      <c r="I17" s="44"/>
      <c r="J17" s="44"/>
      <c r="K17" s="44"/>
      <c r="L17" s="44"/>
      <c r="M17" s="72" t="s">
        <v>129</v>
      </c>
      <c r="N17" s="85"/>
    </row>
    <row r="18" spans="2:14" ht="15" customHeight="1" x14ac:dyDescent="0.2">
      <c r="B18" s="45"/>
      <c r="C18" s="46"/>
      <c r="D18" s="46"/>
      <c r="E18" s="46"/>
      <c r="F18" s="46"/>
      <c r="G18" s="46"/>
      <c r="H18" s="40"/>
      <c r="I18" s="40"/>
      <c r="J18" s="40"/>
      <c r="K18" s="40"/>
      <c r="L18" s="40"/>
      <c r="M18" s="40"/>
      <c r="N18" s="40"/>
    </row>
    <row r="19" spans="2:14" ht="15" customHeight="1" x14ac:dyDescent="0.2">
      <c r="B19" s="47"/>
      <c r="C19" s="48" t="s">
        <v>3</v>
      </c>
      <c r="D19" s="49" t="s">
        <v>4</v>
      </c>
      <c r="E19" s="49" t="s">
        <v>5</v>
      </c>
      <c r="F19" s="49" t="s">
        <v>6</v>
      </c>
      <c r="G19" s="49">
        <v>1</v>
      </c>
      <c r="H19" s="50">
        <v>2</v>
      </c>
      <c r="I19" s="50">
        <v>3</v>
      </c>
      <c r="J19" s="50">
        <v>4</v>
      </c>
      <c r="K19" s="50">
        <v>5</v>
      </c>
      <c r="L19" s="51" t="s">
        <v>7</v>
      </c>
      <c r="M19" s="51" t="s">
        <v>8</v>
      </c>
      <c r="N19" s="51" t="s">
        <v>126</v>
      </c>
    </row>
    <row r="20" spans="2:14" ht="15" customHeight="1" x14ac:dyDescent="0.2">
      <c r="B20" s="52" t="s">
        <v>9</v>
      </c>
      <c r="C20" s="30">
        <v>100</v>
      </c>
      <c r="D20" s="27" t="s">
        <v>26</v>
      </c>
      <c r="E20" s="28"/>
      <c r="F20" s="24">
        <v>1</v>
      </c>
      <c r="G20" s="31"/>
      <c r="H20" s="32"/>
      <c r="I20" s="32"/>
      <c r="J20" s="32"/>
      <c r="K20" s="32"/>
      <c r="L20" s="53" t="str">
        <f>IF(COUNT(G20:K20)=0,"", IF(COUNT(G20:K20)=2,SUM(G20:K20)*1.5, IF(COUNT(G20:K20)=3,SUM(G20:K20), IF(COUNT(G20:K20)=5,SUM(G20:K20)-MIN(G20:K20)-MAX(G20:K20), ))))</f>
        <v/>
      </c>
      <c r="M20" s="51" t="str">
        <f t="shared" ref="M20:M21" si="3">IF(ISNUMBER(L20),L20*F20,"")</f>
        <v/>
      </c>
      <c r="N20" s="54" t="str">
        <f>M20</f>
        <v/>
      </c>
    </row>
    <row r="21" spans="2:14" ht="15" customHeight="1" x14ac:dyDescent="0.2">
      <c r="B21" s="55" t="s">
        <v>10</v>
      </c>
      <c r="C21" s="25"/>
      <c r="D21" s="23" t="e">
        <f>VLOOKUP($C21,DiveList!$C$3:$D$71,2,FALSE)</f>
        <v>#N/A</v>
      </c>
      <c r="E21" s="26"/>
      <c r="F21" s="24" t="e">
        <f>VLOOKUP($C21,DiveList!$C$3:$H$71,IF($E21="S",5,IF($E21="P", 4, IF($E21="T", 3,IF($E21="F",6,5)))), FALSE)</f>
        <v>#N/A</v>
      </c>
      <c r="G21" s="33"/>
      <c r="H21" s="33"/>
      <c r="I21" s="33"/>
      <c r="J21" s="33"/>
      <c r="K21" s="33"/>
      <c r="L21" s="53" t="str">
        <f t="shared" ref="L21:L24" si="4">IF(COUNT(G21:K21)=0,"", IF(COUNT(G21:K21)=2,SUM(G21:K21)*1.5, IF(COUNT(G21:K21)=3,SUM(G21:K21), IF(COUNT(G21:K21)=5,SUM(G21:K21)-MIN(G21:K21)-MAX(G21:K21), ))))</f>
        <v/>
      </c>
      <c r="M21" s="51" t="str">
        <f t="shared" si="3"/>
        <v/>
      </c>
      <c r="N21" s="54" t="str">
        <f>IF(AND(ISNUMBER(N20), ISNUMBER(M21)),N20+M21,"")</f>
        <v/>
      </c>
    </row>
    <row r="22" spans="2:14" x14ac:dyDescent="0.2">
      <c r="B22" s="55" t="s">
        <v>11</v>
      </c>
      <c r="C22" s="25"/>
      <c r="D22" s="23" t="e">
        <f>VLOOKUP($C22,DiveList!$C$3:$D$71,2,FALSE)</f>
        <v>#N/A</v>
      </c>
      <c r="E22" s="26"/>
      <c r="F22" s="24" t="e">
        <f>VLOOKUP($C22,DiveList!$C$3:$H$71,IF($E22="S",5,IF($E22="P", 4, IF($E22="T", 3,IF($E22="F",6,5)))), FALSE)</f>
        <v>#N/A</v>
      </c>
      <c r="G22" s="33"/>
      <c r="H22" s="33"/>
      <c r="I22" s="33"/>
      <c r="J22" s="33"/>
      <c r="K22" s="33"/>
      <c r="L22" s="53" t="str">
        <f t="shared" si="4"/>
        <v/>
      </c>
      <c r="M22" s="51" t="str">
        <f>IF(ISNUMBER(L22),L22*F22,"")</f>
        <v/>
      </c>
      <c r="N22" s="54" t="str">
        <f>IF(AND(ISNUMBER(N21), ISNUMBER(M22)),N21+M22,"")</f>
        <v/>
      </c>
    </row>
    <row r="23" spans="2:14" ht="13.5" thickBot="1" x14ac:dyDescent="0.25">
      <c r="B23" s="80" t="s">
        <v>159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3"/>
      <c r="H23" s="33"/>
      <c r="I23" s="33"/>
      <c r="J23" s="33"/>
      <c r="K23" s="33"/>
      <c r="L23" s="53" t="str">
        <f t="shared" si="4"/>
        <v/>
      </c>
      <c r="M23" s="51" t="str">
        <f>IF(ISNUMBER(L23),L23*F23,"")</f>
        <v/>
      </c>
      <c r="N23" s="54" t="str">
        <f>IF(AND(ISNUMBER(N22), ISNUMBER(M23)),N22+M23,"")</f>
        <v/>
      </c>
    </row>
    <row r="24" spans="2:14" ht="20.25" customHeight="1" thickTop="1" thickBot="1" x14ac:dyDescent="0.25">
      <c r="B24" s="56" t="s">
        <v>12</v>
      </c>
      <c r="C24" s="29"/>
      <c r="D24" s="57" t="e">
        <f>VLOOKUP($C24,DiveList!$C$3:$D$71,2,FALSE)</f>
        <v>#N/A</v>
      </c>
      <c r="E24" s="34"/>
      <c r="F24" s="58" t="e">
        <f>VLOOKUP($C24,DiveList!$C$3:$H$71,IF($E24="S",5,IF($E24="P", 4, IF($E24="T", 3,IF($E24="F",6,5)))), FALSE)</f>
        <v>#N/A</v>
      </c>
      <c r="G24" s="35"/>
      <c r="H24" s="36"/>
      <c r="I24" s="36"/>
      <c r="J24" s="36"/>
      <c r="K24" s="36"/>
      <c r="L24" s="59" t="str">
        <f t="shared" si="4"/>
        <v/>
      </c>
      <c r="M24" s="59" t="str">
        <f>IF(ISNUMBER(L24),L24*F24,"")</f>
        <v/>
      </c>
      <c r="N24" s="60" t="str">
        <f>IF(AND(ISNUMBER(N23), ISNUMBER(M24)),N23+M24,"")</f>
        <v/>
      </c>
    </row>
    <row r="25" spans="2:14" ht="14.25" thickTop="1" thickBot="1" x14ac:dyDescent="0.25">
      <c r="B25" s="61"/>
      <c r="C25" s="62"/>
      <c r="D25" s="62"/>
      <c r="E25" s="62"/>
      <c r="F25" s="63"/>
      <c r="G25" s="46"/>
      <c r="H25" s="40"/>
      <c r="I25" s="40"/>
      <c r="J25" s="40"/>
      <c r="K25" s="40"/>
      <c r="L25" s="40"/>
      <c r="M25" s="64" t="s">
        <v>30</v>
      </c>
      <c r="N25" s="74" t="str">
        <f>IF(ISNUMBER(N24),N24,N23)</f>
        <v/>
      </c>
    </row>
    <row r="26" spans="2:14" ht="13.5" thickTop="1" x14ac:dyDescent="0.2">
      <c r="B26" s="61"/>
      <c r="C26" s="62"/>
      <c r="D26" s="62"/>
      <c r="E26" s="62"/>
      <c r="F26" s="63"/>
      <c r="G26" s="46"/>
      <c r="H26" s="40"/>
      <c r="I26" s="40"/>
      <c r="J26" s="40"/>
      <c r="K26" s="40"/>
      <c r="L26" s="40"/>
      <c r="M26" s="64"/>
      <c r="N26" s="73"/>
    </row>
    <row r="27" spans="2:14" ht="15" customHeight="1" thickBot="1" x14ac:dyDescent="0.25"/>
    <row r="28" spans="2:14" ht="15" customHeight="1" x14ac:dyDescent="0.2">
      <c r="B28" s="42" t="s">
        <v>13</v>
      </c>
      <c r="C28" s="82"/>
      <c r="D28" s="43" t="s">
        <v>16</v>
      </c>
      <c r="E28" s="9" t="s">
        <v>110</v>
      </c>
      <c r="F28" s="44"/>
      <c r="G28" s="44"/>
      <c r="H28" s="44"/>
      <c r="I28" s="44"/>
      <c r="J28" s="44"/>
      <c r="K28" s="44"/>
      <c r="L28" s="44"/>
      <c r="M28" s="65" t="s">
        <v>128</v>
      </c>
      <c r="N28" s="84"/>
    </row>
    <row r="29" spans="2:14" ht="15" customHeight="1" thickBot="1" x14ac:dyDescent="0.25">
      <c r="B29" s="71" t="s">
        <v>14</v>
      </c>
      <c r="C29" s="83"/>
      <c r="D29" s="43" t="s">
        <v>17</v>
      </c>
      <c r="E29" s="9" t="s">
        <v>127</v>
      </c>
      <c r="F29" s="44"/>
      <c r="G29" s="44"/>
      <c r="H29" s="44"/>
      <c r="I29" s="44"/>
      <c r="J29" s="44"/>
      <c r="K29" s="44"/>
      <c r="L29" s="44"/>
      <c r="M29" s="72" t="s">
        <v>129</v>
      </c>
      <c r="N29" s="85"/>
    </row>
    <row r="30" spans="2:14" ht="15" customHeight="1" x14ac:dyDescent="0.2">
      <c r="B30" s="45"/>
      <c r="C30" s="46"/>
      <c r="D30" s="46"/>
      <c r="E30" s="46"/>
      <c r="F30" s="46"/>
      <c r="G30" s="46"/>
      <c r="H30" s="40"/>
      <c r="I30" s="40"/>
      <c r="J30" s="40"/>
      <c r="K30" s="40"/>
      <c r="L30" s="40"/>
      <c r="M30" s="40"/>
      <c r="N30" s="40"/>
    </row>
    <row r="31" spans="2:14" ht="15" customHeight="1" x14ac:dyDescent="0.2">
      <c r="B31" s="47"/>
      <c r="C31" s="48" t="s">
        <v>3</v>
      </c>
      <c r="D31" s="49" t="s">
        <v>4</v>
      </c>
      <c r="E31" s="49" t="s">
        <v>5</v>
      </c>
      <c r="F31" s="49" t="s">
        <v>6</v>
      </c>
      <c r="G31" s="49">
        <v>1</v>
      </c>
      <c r="H31" s="50">
        <v>2</v>
      </c>
      <c r="I31" s="50">
        <v>3</v>
      </c>
      <c r="J31" s="50">
        <v>4</v>
      </c>
      <c r="K31" s="50">
        <v>5</v>
      </c>
      <c r="L31" s="51" t="s">
        <v>7</v>
      </c>
      <c r="M31" s="51" t="s">
        <v>8</v>
      </c>
      <c r="N31" s="51" t="s">
        <v>126</v>
      </c>
    </row>
    <row r="32" spans="2:14" ht="15" customHeight="1" x14ac:dyDescent="0.2">
      <c r="B32" s="52" t="s">
        <v>9</v>
      </c>
      <c r="C32" s="30">
        <v>100</v>
      </c>
      <c r="D32" s="27" t="s">
        <v>26</v>
      </c>
      <c r="E32" s="28"/>
      <c r="F32" s="24">
        <v>1</v>
      </c>
      <c r="G32" s="31"/>
      <c r="H32" s="32"/>
      <c r="I32" s="32"/>
      <c r="J32" s="32"/>
      <c r="K32" s="32"/>
      <c r="L32" s="53" t="str">
        <f>IF(COUNT(G32:K32)=0,"", IF(COUNT(G32:K32)=2,SUM(G32:K32)*1.5, IF(COUNT(G32:K32)=3,SUM(G32:K32), IF(COUNT(G32:K32)=5,SUM(G32:K32)-MIN(G32:K32)-MAX(G32:K32), ))))</f>
        <v/>
      </c>
      <c r="M32" s="51" t="str">
        <f t="shared" ref="M32:M33" si="5">IF(ISNUMBER(L32),L32*F32,"")</f>
        <v/>
      </c>
      <c r="N32" s="54" t="str">
        <f>M32</f>
        <v/>
      </c>
    </row>
    <row r="33" spans="2:14" ht="15" customHeight="1" x14ac:dyDescent="0.2">
      <c r="B33" s="55" t="s">
        <v>10</v>
      </c>
      <c r="C33" s="25"/>
      <c r="D33" s="23" t="e">
        <f>VLOOKUP($C33,DiveList!$C$3:$D$71,2,FALSE)</f>
        <v>#N/A</v>
      </c>
      <c r="E33" s="26"/>
      <c r="F33" s="24" t="e">
        <f>VLOOKUP($C33,DiveList!$C$3:$H$71,IF($E33="S",5,IF($E33="P", 4, IF($E33="T", 3,IF($E33="F",6,5)))), FALSE)</f>
        <v>#N/A</v>
      </c>
      <c r="G33" s="33"/>
      <c r="H33" s="33"/>
      <c r="I33" s="33"/>
      <c r="J33" s="33"/>
      <c r="K33" s="33"/>
      <c r="L33" s="53" t="str">
        <f t="shared" ref="L33:L36" si="6">IF(COUNT(G33:K33)=0,"", IF(COUNT(G33:K33)=2,SUM(G33:K33)*1.5, IF(COUNT(G33:K33)=3,SUM(G33:K33), IF(COUNT(G33:K33)=5,SUM(G33:K33)-MIN(G33:K33)-MAX(G33:K33), ))))</f>
        <v/>
      </c>
      <c r="M33" s="51" t="str">
        <f t="shared" si="5"/>
        <v/>
      </c>
      <c r="N33" s="54" t="str">
        <f>IF(AND(ISNUMBER(N32), ISNUMBER(M33)),N32+M33,"")</f>
        <v/>
      </c>
    </row>
    <row r="34" spans="2:14" x14ac:dyDescent="0.2">
      <c r="B34" s="55" t="s">
        <v>11</v>
      </c>
      <c r="C34" s="25"/>
      <c r="D34" s="23" t="e">
        <f>VLOOKUP($C34,DiveList!$C$3:$D$71,2,FALSE)</f>
        <v>#N/A</v>
      </c>
      <c r="E34" s="26"/>
      <c r="F34" s="24" t="e">
        <f>VLOOKUP($C34,DiveList!$C$3:$H$71,IF($E34="S",5,IF($E34="P", 4, IF($E34="T", 3,IF($E34="F",6,5)))), FALSE)</f>
        <v>#N/A</v>
      </c>
      <c r="G34" s="33"/>
      <c r="H34" s="33"/>
      <c r="I34" s="33"/>
      <c r="J34" s="33"/>
      <c r="K34" s="33"/>
      <c r="L34" s="53" t="str">
        <f t="shared" si="6"/>
        <v/>
      </c>
      <c r="M34" s="51" t="str">
        <f>IF(ISNUMBER(L34),L34*F34,"")</f>
        <v/>
      </c>
      <c r="N34" s="54" t="str">
        <f>IF(AND(ISNUMBER(N33), ISNUMBER(M34)),N33+M34,"")</f>
        <v/>
      </c>
    </row>
    <row r="35" spans="2:14" ht="13.5" thickBot="1" x14ac:dyDescent="0.25">
      <c r="B35" s="80" t="s">
        <v>159</v>
      </c>
      <c r="C35" s="25"/>
      <c r="D35" s="23" t="e">
        <f>VLOOKUP($C35,DiveList!$C$3:$D$71,2,FALSE)</f>
        <v>#N/A</v>
      </c>
      <c r="E35" s="26"/>
      <c r="F35" s="24" t="e">
        <f>VLOOKUP($C35,DiveList!$C$3:$H$71,IF($E35="S",5,IF($E35="P", 4, IF($E35="T", 3,IF($E35="F",6,5)))), FALSE)</f>
        <v>#N/A</v>
      </c>
      <c r="G35" s="33"/>
      <c r="H35" s="33"/>
      <c r="I35" s="33"/>
      <c r="J35" s="33"/>
      <c r="K35" s="33"/>
      <c r="L35" s="53" t="str">
        <f t="shared" si="6"/>
        <v/>
      </c>
      <c r="M35" s="51" t="str">
        <f>IF(ISNUMBER(L35),L35*F35,"")</f>
        <v/>
      </c>
      <c r="N35" s="54" t="str">
        <f>IF(AND(ISNUMBER(N34), ISNUMBER(M35)),N34+M35,"")</f>
        <v/>
      </c>
    </row>
    <row r="36" spans="2:14" ht="20.25" customHeight="1" thickTop="1" thickBot="1" x14ac:dyDescent="0.25">
      <c r="B36" s="56" t="s">
        <v>12</v>
      </c>
      <c r="C36" s="29"/>
      <c r="D36" s="57" t="e">
        <f>VLOOKUP($C36,DiveList!$C$3:$D$71,2,FALSE)</f>
        <v>#N/A</v>
      </c>
      <c r="E36" s="34"/>
      <c r="F36" s="58" t="e">
        <f>VLOOKUP($C36,DiveList!$C$3:$H$71,IF($E36="S",5,IF($E36="P", 4, IF($E36="T", 3,IF($E36="F",6,5)))), FALSE)</f>
        <v>#N/A</v>
      </c>
      <c r="G36" s="35"/>
      <c r="H36" s="36"/>
      <c r="I36" s="36"/>
      <c r="J36" s="36"/>
      <c r="K36" s="36"/>
      <c r="L36" s="59" t="str">
        <f t="shared" si="6"/>
        <v/>
      </c>
      <c r="M36" s="59" t="str">
        <f>IF(ISNUMBER(L36),L36*F36,"")</f>
        <v/>
      </c>
      <c r="N36" s="60" t="str">
        <f>IF(AND(ISNUMBER(N35), ISNUMBER(M36)),N35+M36,"")</f>
        <v/>
      </c>
    </row>
    <row r="37" spans="2:14" ht="14.25" thickTop="1" thickBot="1" x14ac:dyDescent="0.25">
      <c r="B37" s="61"/>
      <c r="C37" s="62"/>
      <c r="D37" s="62"/>
      <c r="E37" s="62"/>
      <c r="F37" s="63"/>
      <c r="G37" s="46"/>
      <c r="H37" s="40"/>
      <c r="I37" s="40"/>
      <c r="J37" s="40"/>
      <c r="K37" s="40"/>
      <c r="L37" s="40"/>
      <c r="M37" s="64" t="s">
        <v>30</v>
      </c>
      <c r="N37" s="74" t="str">
        <f>IF(ISNUMBER(N36),N36,N35)</f>
        <v/>
      </c>
    </row>
    <row r="38" spans="2:14" ht="13.5" thickTop="1" x14ac:dyDescent="0.2"/>
    <row r="39" spans="2:14" ht="13.5" thickBot="1" x14ac:dyDescent="0.25"/>
    <row r="40" spans="2:14" ht="15" customHeight="1" x14ac:dyDescent="0.2">
      <c r="B40" s="42" t="s">
        <v>13</v>
      </c>
      <c r="C40" s="82"/>
      <c r="D40" s="43" t="s">
        <v>16</v>
      </c>
      <c r="E40" s="9" t="s">
        <v>110</v>
      </c>
      <c r="F40" s="44"/>
      <c r="G40" s="44"/>
      <c r="H40" s="44"/>
      <c r="I40" s="44"/>
      <c r="J40" s="44"/>
      <c r="K40" s="44"/>
      <c r="L40" s="44"/>
      <c r="M40" s="65" t="s">
        <v>128</v>
      </c>
      <c r="N40" s="84"/>
    </row>
    <row r="41" spans="2:14" ht="15" customHeight="1" thickBot="1" x14ac:dyDescent="0.25">
      <c r="B41" s="71" t="s">
        <v>14</v>
      </c>
      <c r="C41" s="83"/>
      <c r="D41" s="43" t="s">
        <v>17</v>
      </c>
      <c r="E41" s="9" t="s">
        <v>127</v>
      </c>
      <c r="F41" s="44"/>
      <c r="G41" s="44"/>
      <c r="H41" s="44"/>
      <c r="I41" s="44"/>
      <c r="J41" s="44"/>
      <c r="K41" s="44"/>
      <c r="L41" s="44"/>
      <c r="M41" s="72" t="s">
        <v>129</v>
      </c>
      <c r="N41" s="85"/>
    </row>
    <row r="42" spans="2:14" ht="15" customHeight="1" x14ac:dyDescent="0.2">
      <c r="B42" s="45"/>
      <c r="C42" s="46"/>
      <c r="D42" s="46"/>
      <c r="E42" s="46"/>
      <c r="F42" s="46"/>
      <c r="G42" s="46"/>
      <c r="H42" s="40"/>
      <c r="I42" s="40"/>
      <c r="J42" s="40"/>
      <c r="K42" s="40"/>
      <c r="L42" s="40"/>
      <c r="M42" s="40"/>
      <c r="N42" s="40"/>
    </row>
    <row r="43" spans="2:14" ht="15" customHeight="1" x14ac:dyDescent="0.2">
      <c r="B43" s="47"/>
      <c r="C43" s="48" t="s">
        <v>3</v>
      </c>
      <c r="D43" s="49" t="s">
        <v>4</v>
      </c>
      <c r="E43" s="49" t="s">
        <v>5</v>
      </c>
      <c r="F43" s="49" t="s">
        <v>6</v>
      </c>
      <c r="G43" s="49">
        <v>1</v>
      </c>
      <c r="H43" s="50">
        <v>2</v>
      </c>
      <c r="I43" s="50">
        <v>3</v>
      </c>
      <c r="J43" s="50">
        <v>4</v>
      </c>
      <c r="K43" s="50">
        <v>5</v>
      </c>
      <c r="L43" s="51" t="s">
        <v>7</v>
      </c>
      <c r="M43" s="51" t="s">
        <v>8</v>
      </c>
      <c r="N43" s="51" t="s">
        <v>126</v>
      </c>
    </row>
    <row r="44" spans="2:14" ht="15" customHeight="1" x14ac:dyDescent="0.2">
      <c r="B44" s="52" t="s">
        <v>9</v>
      </c>
      <c r="C44" s="30">
        <v>100</v>
      </c>
      <c r="D44" s="27" t="s">
        <v>26</v>
      </c>
      <c r="E44" s="28"/>
      <c r="F44" s="24">
        <v>1</v>
      </c>
      <c r="G44" s="31"/>
      <c r="H44" s="32"/>
      <c r="I44" s="32"/>
      <c r="J44" s="32"/>
      <c r="K44" s="32"/>
      <c r="L44" s="53" t="str">
        <f>IF(COUNT(G44:K44)=0,"", IF(COUNT(G44:K44)=2,SUM(G44:K44)*1.5, IF(COUNT(G44:K44)=3,SUM(G44:K44), IF(COUNT(G44:K44)=5,SUM(G44:K44)-MIN(G44:K44)-MAX(G44:K44), ))))</f>
        <v/>
      </c>
      <c r="M44" s="51" t="str">
        <f t="shared" ref="M44:M45" si="7">IF(ISNUMBER(L44),L44*F44,"")</f>
        <v/>
      </c>
      <c r="N44" s="54" t="str">
        <f>M44</f>
        <v/>
      </c>
    </row>
    <row r="45" spans="2:14" ht="15" customHeight="1" x14ac:dyDescent="0.2">
      <c r="B45" s="55" t="s">
        <v>10</v>
      </c>
      <c r="C45" s="25"/>
      <c r="D45" s="23" t="e">
        <f>VLOOKUP($C45,DiveList!$C$3:$D$71,2,FALSE)</f>
        <v>#N/A</v>
      </c>
      <c r="E45" s="26"/>
      <c r="F45" s="24" t="e">
        <f>VLOOKUP($C45,DiveList!$C$3:$H$71,IF($E45="S",5,IF($E45="P", 4, IF($E45="T", 3,IF($E45="F",6,5)))), FALSE)</f>
        <v>#N/A</v>
      </c>
      <c r="G45" s="33"/>
      <c r="H45" s="33"/>
      <c r="I45" s="33"/>
      <c r="J45" s="33"/>
      <c r="K45" s="33"/>
      <c r="L45" s="53" t="str">
        <f t="shared" ref="L45:L48" si="8">IF(COUNT(G45:K45)=0,"", IF(COUNT(G45:K45)=2,SUM(G45:K45)*1.5, IF(COUNT(G45:K45)=3,SUM(G45:K45), IF(COUNT(G45:K45)=5,SUM(G45:K45)-MIN(G45:K45)-MAX(G45:K45), ))))</f>
        <v/>
      </c>
      <c r="M45" s="51" t="str">
        <f t="shared" si="7"/>
        <v/>
      </c>
      <c r="N45" s="54" t="str">
        <f>IF(AND(ISNUMBER(N44), ISNUMBER(M45)),N44+M45,"")</f>
        <v/>
      </c>
    </row>
    <row r="46" spans="2:14" x14ac:dyDescent="0.2">
      <c r="B46" s="55" t="s">
        <v>11</v>
      </c>
      <c r="C46" s="25"/>
      <c r="D46" s="23" t="e">
        <f>VLOOKUP($C46,DiveList!$C$3:$D$71,2,FALSE)</f>
        <v>#N/A</v>
      </c>
      <c r="E46" s="26"/>
      <c r="F46" s="24" t="e">
        <f>VLOOKUP($C46,DiveList!$C$3:$H$71,IF($E46="S",5,IF($E46="P", 4, IF($E46="T", 3,IF($E46="F",6,5)))), FALSE)</f>
        <v>#N/A</v>
      </c>
      <c r="G46" s="33"/>
      <c r="H46" s="33"/>
      <c r="I46" s="33"/>
      <c r="J46" s="33"/>
      <c r="K46" s="33"/>
      <c r="L46" s="53" t="str">
        <f t="shared" si="8"/>
        <v/>
      </c>
      <c r="M46" s="51" t="str">
        <f>IF(ISNUMBER(L46),L46*F46,"")</f>
        <v/>
      </c>
      <c r="N46" s="54" t="str">
        <f>IF(AND(ISNUMBER(N45), ISNUMBER(M46)),N45+M46,"")</f>
        <v/>
      </c>
    </row>
    <row r="47" spans="2:14" ht="13.5" thickBot="1" x14ac:dyDescent="0.25">
      <c r="B47" s="80" t="s">
        <v>159</v>
      </c>
      <c r="C47" s="25"/>
      <c r="D47" s="23" t="e">
        <f>VLOOKUP($C47,DiveList!$C$3:$D$71,2,FALSE)</f>
        <v>#N/A</v>
      </c>
      <c r="E47" s="26"/>
      <c r="F47" s="24" t="e">
        <f>VLOOKUP($C47,DiveList!$C$3:$H$71,IF($E47="S",5,IF($E47="P", 4, IF($E47="T", 3,IF($E47="F",6,5)))), FALSE)</f>
        <v>#N/A</v>
      </c>
      <c r="G47" s="33"/>
      <c r="H47" s="33"/>
      <c r="I47" s="33"/>
      <c r="J47" s="33"/>
      <c r="K47" s="33"/>
      <c r="L47" s="53" t="str">
        <f t="shared" si="8"/>
        <v/>
      </c>
      <c r="M47" s="51" t="str">
        <f>IF(ISNUMBER(L47),L47*F47,"")</f>
        <v/>
      </c>
      <c r="N47" s="54" t="str">
        <f>IF(AND(ISNUMBER(N46), ISNUMBER(M47)),N46+M47,"")</f>
        <v/>
      </c>
    </row>
    <row r="48" spans="2:14" ht="20.25" customHeight="1" thickTop="1" thickBot="1" x14ac:dyDescent="0.25">
      <c r="B48" s="56" t="s">
        <v>12</v>
      </c>
      <c r="C48" s="29"/>
      <c r="D48" s="57" t="e">
        <f>VLOOKUP($C48,DiveList!$C$3:$D$71,2,FALSE)</f>
        <v>#N/A</v>
      </c>
      <c r="E48" s="34"/>
      <c r="F48" s="58" t="e">
        <f>VLOOKUP($C48,DiveList!$C$3:$H$71,IF($E48="S",5,IF($E48="P", 4, IF($E48="T", 3,IF($E48="F",6,5)))), FALSE)</f>
        <v>#N/A</v>
      </c>
      <c r="G48" s="35"/>
      <c r="H48" s="36"/>
      <c r="I48" s="36"/>
      <c r="J48" s="36"/>
      <c r="K48" s="36"/>
      <c r="L48" s="59" t="str">
        <f t="shared" si="8"/>
        <v/>
      </c>
      <c r="M48" s="59" t="str">
        <f>IF(ISNUMBER(L48),L48*F48,"")</f>
        <v/>
      </c>
      <c r="N48" s="60" t="str">
        <f>IF(AND(ISNUMBER(N47), ISNUMBER(M48)),N47+M48,"")</f>
        <v/>
      </c>
    </row>
    <row r="49" spans="2:14" ht="14.25" thickTop="1" thickBot="1" x14ac:dyDescent="0.25">
      <c r="B49" s="61"/>
      <c r="C49" s="62"/>
      <c r="D49" s="62"/>
      <c r="E49" s="62"/>
      <c r="F49" s="63"/>
      <c r="G49" s="46"/>
      <c r="H49" s="40"/>
      <c r="I49" s="40"/>
      <c r="J49" s="40"/>
      <c r="K49" s="40"/>
      <c r="L49" s="40"/>
      <c r="M49" s="64" t="s">
        <v>30</v>
      </c>
      <c r="N49" s="74" t="str">
        <f>IF(ISNUMBER(N48),N48,N47)</f>
        <v/>
      </c>
    </row>
    <row r="50" spans="2:14" ht="13.5" thickTop="1" x14ac:dyDescent="0.2">
      <c r="B50" s="61"/>
      <c r="C50" s="62"/>
      <c r="D50" s="62"/>
      <c r="E50" s="62"/>
      <c r="F50" s="63"/>
      <c r="G50" s="46"/>
      <c r="H50" s="40"/>
      <c r="I50" s="40"/>
      <c r="J50" s="40"/>
      <c r="K50" s="40"/>
      <c r="L50" s="40"/>
      <c r="M50" s="64"/>
      <c r="N50" s="73"/>
    </row>
    <row r="51" spans="2:14" ht="15" customHeight="1" thickBot="1" x14ac:dyDescent="0.25"/>
    <row r="52" spans="2:14" ht="15" customHeight="1" x14ac:dyDescent="0.2">
      <c r="B52" s="42" t="s">
        <v>13</v>
      </c>
      <c r="C52" s="82"/>
      <c r="D52" s="43" t="s">
        <v>16</v>
      </c>
      <c r="E52" s="9" t="s">
        <v>110</v>
      </c>
      <c r="F52" s="44"/>
      <c r="G52" s="44"/>
      <c r="H52" s="44"/>
      <c r="I52" s="44"/>
      <c r="J52" s="44"/>
      <c r="K52" s="44"/>
      <c r="L52" s="44"/>
      <c r="M52" s="65" t="s">
        <v>128</v>
      </c>
      <c r="N52" s="84"/>
    </row>
    <row r="53" spans="2:14" ht="15" customHeight="1" thickBot="1" x14ac:dyDescent="0.25">
      <c r="B53" s="71" t="s">
        <v>14</v>
      </c>
      <c r="C53" s="83"/>
      <c r="D53" s="43" t="s">
        <v>17</v>
      </c>
      <c r="E53" s="9" t="s">
        <v>127</v>
      </c>
      <c r="F53" s="44"/>
      <c r="G53" s="44"/>
      <c r="H53" s="44"/>
      <c r="I53" s="44"/>
      <c r="J53" s="44"/>
      <c r="K53" s="44"/>
      <c r="L53" s="44"/>
      <c r="M53" s="72" t="s">
        <v>129</v>
      </c>
      <c r="N53" s="85"/>
    </row>
    <row r="54" spans="2:14" ht="15" customHeight="1" x14ac:dyDescent="0.2">
      <c r="B54" s="45"/>
      <c r="C54" s="46"/>
      <c r="D54" s="46"/>
      <c r="E54" s="46"/>
      <c r="F54" s="46"/>
      <c r="G54" s="46"/>
      <c r="H54" s="40"/>
      <c r="I54" s="40"/>
      <c r="J54" s="40"/>
      <c r="K54" s="40"/>
      <c r="L54" s="40"/>
      <c r="M54" s="40"/>
      <c r="N54" s="40"/>
    </row>
    <row r="55" spans="2:14" ht="15" customHeight="1" x14ac:dyDescent="0.2">
      <c r="B55" s="47"/>
      <c r="C55" s="48" t="s">
        <v>3</v>
      </c>
      <c r="D55" s="49" t="s">
        <v>4</v>
      </c>
      <c r="E55" s="49" t="s">
        <v>5</v>
      </c>
      <c r="F55" s="49" t="s">
        <v>6</v>
      </c>
      <c r="G55" s="49">
        <v>1</v>
      </c>
      <c r="H55" s="50">
        <v>2</v>
      </c>
      <c r="I55" s="50">
        <v>3</v>
      </c>
      <c r="J55" s="50">
        <v>4</v>
      </c>
      <c r="K55" s="50">
        <v>5</v>
      </c>
      <c r="L55" s="51" t="s">
        <v>7</v>
      </c>
      <c r="M55" s="51" t="s">
        <v>8</v>
      </c>
      <c r="N55" s="51" t="s">
        <v>126</v>
      </c>
    </row>
    <row r="56" spans="2:14" ht="15" customHeight="1" x14ac:dyDescent="0.2">
      <c r="B56" s="52" t="s">
        <v>9</v>
      </c>
      <c r="C56" s="30">
        <v>100</v>
      </c>
      <c r="D56" s="27" t="s">
        <v>26</v>
      </c>
      <c r="E56" s="28"/>
      <c r="F56" s="24">
        <v>1</v>
      </c>
      <c r="G56" s="31"/>
      <c r="H56" s="32"/>
      <c r="I56" s="32"/>
      <c r="J56" s="32"/>
      <c r="K56" s="32"/>
      <c r="L56" s="53" t="str">
        <f>IF(COUNT(G56:K56)=0,"", IF(COUNT(G56:K56)=2,SUM(G56:K56)*1.5, IF(COUNT(G56:K56)=3,SUM(G56:K56), IF(COUNT(G56:K56)=5,SUM(G56:K56)-MIN(G56:K56)-MAX(G56:K56), ))))</f>
        <v/>
      </c>
      <c r="M56" s="51" t="str">
        <f t="shared" ref="M56:M57" si="9">IF(ISNUMBER(L56),L56*F56,"")</f>
        <v/>
      </c>
      <c r="N56" s="54" t="str">
        <f>M56</f>
        <v/>
      </c>
    </row>
    <row r="57" spans="2:14" ht="15" customHeight="1" x14ac:dyDescent="0.2">
      <c r="B57" s="55" t="s">
        <v>10</v>
      </c>
      <c r="C57" s="25"/>
      <c r="D57" s="23" t="e">
        <f>VLOOKUP($C57,DiveList!$C$3:$D$71,2,FALSE)</f>
        <v>#N/A</v>
      </c>
      <c r="E57" s="26"/>
      <c r="F57" s="24" t="e">
        <f>VLOOKUP($C57,DiveList!$C$3:$H$71,IF($E57="S",5,IF($E57="P", 4, IF($E57="T", 3,IF($E57="F",6,5)))), FALSE)</f>
        <v>#N/A</v>
      </c>
      <c r="G57" s="33"/>
      <c r="H57" s="33"/>
      <c r="I57" s="33"/>
      <c r="J57" s="33"/>
      <c r="K57" s="33"/>
      <c r="L57" s="53" t="str">
        <f t="shared" ref="L57:L60" si="10">IF(COUNT(G57:K57)=0,"", IF(COUNT(G57:K57)=2,SUM(G57:K57)*1.5, IF(COUNT(G57:K57)=3,SUM(G57:K57), IF(COUNT(G57:K57)=5,SUM(G57:K57)-MIN(G57:K57)-MAX(G57:K57), ))))</f>
        <v/>
      </c>
      <c r="M57" s="51" t="str">
        <f t="shared" si="9"/>
        <v/>
      </c>
      <c r="N57" s="54" t="str">
        <f>IF(AND(ISNUMBER(N56), ISNUMBER(M57)),N56+M57,"")</f>
        <v/>
      </c>
    </row>
    <row r="58" spans="2:14" x14ac:dyDescent="0.2">
      <c r="B58" s="55" t="s">
        <v>11</v>
      </c>
      <c r="C58" s="25"/>
      <c r="D58" s="23" t="e">
        <f>VLOOKUP($C58,DiveList!$C$3:$D$71,2,FALSE)</f>
        <v>#N/A</v>
      </c>
      <c r="E58" s="26"/>
      <c r="F58" s="24" t="e">
        <f>VLOOKUP($C58,DiveList!$C$3:$H$71,IF($E58="S",5,IF($E58="P", 4, IF($E58="T", 3,IF($E58="F",6,5)))), FALSE)</f>
        <v>#N/A</v>
      </c>
      <c r="G58" s="33"/>
      <c r="H58" s="33"/>
      <c r="I58" s="33"/>
      <c r="J58" s="33"/>
      <c r="K58" s="33"/>
      <c r="L58" s="53" t="str">
        <f t="shared" si="10"/>
        <v/>
      </c>
      <c r="M58" s="51" t="str">
        <f>IF(ISNUMBER(L58),L58*F58,"")</f>
        <v/>
      </c>
      <c r="N58" s="54" t="str">
        <f>IF(AND(ISNUMBER(N57), ISNUMBER(M58)),N57+M58,"")</f>
        <v/>
      </c>
    </row>
    <row r="59" spans="2:14" ht="13.5" thickBot="1" x14ac:dyDescent="0.25">
      <c r="B59" s="80" t="s">
        <v>159</v>
      </c>
      <c r="C59" s="25"/>
      <c r="D59" s="23" t="e">
        <f>VLOOKUP($C59,DiveList!$C$3:$D$71,2,FALSE)</f>
        <v>#N/A</v>
      </c>
      <c r="E59" s="26"/>
      <c r="F59" s="24" t="e">
        <f>VLOOKUP($C59,DiveList!$C$3:$H$71,IF($E59="S",5,IF($E59="P", 4, IF($E59="T", 3,IF($E59="F",6,5)))), FALSE)</f>
        <v>#N/A</v>
      </c>
      <c r="G59" s="33"/>
      <c r="H59" s="33"/>
      <c r="I59" s="33"/>
      <c r="J59" s="33"/>
      <c r="K59" s="33"/>
      <c r="L59" s="53" t="str">
        <f t="shared" si="10"/>
        <v/>
      </c>
      <c r="M59" s="51" t="str">
        <f>IF(ISNUMBER(L59),L59*F59,"")</f>
        <v/>
      </c>
      <c r="N59" s="54" t="str">
        <f>IF(AND(ISNUMBER(N58), ISNUMBER(M59)),N58+M59,"")</f>
        <v/>
      </c>
    </row>
    <row r="60" spans="2:14" ht="20.25" customHeight="1" thickTop="1" thickBot="1" x14ac:dyDescent="0.25">
      <c r="B60" s="56" t="s">
        <v>12</v>
      </c>
      <c r="C60" s="29"/>
      <c r="D60" s="57" t="e">
        <f>VLOOKUP($C60,DiveList!$C$3:$D$71,2,FALSE)</f>
        <v>#N/A</v>
      </c>
      <c r="E60" s="34"/>
      <c r="F60" s="58" t="e">
        <f>VLOOKUP($C60,DiveList!$C$3:$H$71,IF($E60="S",5,IF($E60="P", 4, IF($E60="T", 3,IF($E60="F",6,5)))), FALSE)</f>
        <v>#N/A</v>
      </c>
      <c r="G60" s="35"/>
      <c r="H60" s="36"/>
      <c r="I60" s="36"/>
      <c r="J60" s="36"/>
      <c r="K60" s="36"/>
      <c r="L60" s="59" t="str">
        <f t="shared" si="10"/>
        <v/>
      </c>
      <c r="M60" s="59" t="str">
        <f>IF(ISNUMBER(L60),L60*F60,"")</f>
        <v/>
      </c>
      <c r="N60" s="60" t="str">
        <f>IF(AND(ISNUMBER(N59), ISNUMBER(M60)),N59+M60,"")</f>
        <v/>
      </c>
    </row>
    <row r="61" spans="2:14" ht="14.25" thickTop="1" thickBot="1" x14ac:dyDescent="0.25">
      <c r="B61" s="61"/>
      <c r="C61" s="62"/>
      <c r="D61" s="62"/>
      <c r="E61" s="62"/>
      <c r="F61" s="63"/>
      <c r="G61" s="46"/>
      <c r="H61" s="40"/>
      <c r="I61" s="40"/>
      <c r="J61" s="40"/>
      <c r="K61" s="40"/>
      <c r="L61" s="40"/>
      <c r="M61" s="64" t="s">
        <v>30</v>
      </c>
      <c r="N61" s="74" t="str">
        <f>IF(ISNUMBER(N60),N60,N59)</f>
        <v/>
      </c>
    </row>
    <row r="62" spans="2:14" ht="13.5" thickTop="1" x14ac:dyDescent="0.2">
      <c r="B62" s="61"/>
      <c r="C62" s="62"/>
      <c r="D62" s="62"/>
      <c r="E62" s="62"/>
      <c r="F62" s="63"/>
      <c r="G62" s="46"/>
      <c r="H62" s="40"/>
      <c r="I62" s="40"/>
      <c r="J62" s="40"/>
      <c r="K62" s="40"/>
      <c r="L62" s="40"/>
      <c r="M62" s="64"/>
      <c r="N62" s="73"/>
    </row>
    <row r="63" spans="2:14" ht="15" customHeight="1" thickBot="1" x14ac:dyDescent="0.25"/>
    <row r="64" spans="2:14" ht="15" customHeight="1" x14ac:dyDescent="0.2">
      <c r="B64" s="42" t="s">
        <v>13</v>
      </c>
      <c r="C64" s="82"/>
      <c r="D64" s="43" t="s">
        <v>16</v>
      </c>
      <c r="E64" s="9" t="s">
        <v>110</v>
      </c>
      <c r="F64" s="44"/>
      <c r="G64" s="44"/>
      <c r="H64" s="44"/>
      <c r="I64" s="44"/>
      <c r="J64" s="44"/>
      <c r="K64" s="44"/>
      <c r="L64" s="44"/>
      <c r="M64" s="65" t="s">
        <v>128</v>
      </c>
      <c r="N64" s="84"/>
    </row>
    <row r="65" spans="2:14" ht="15" customHeight="1" thickBot="1" x14ac:dyDescent="0.25">
      <c r="B65" s="71" t="s">
        <v>14</v>
      </c>
      <c r="C65" s="83"/>
      <c r="D65" s="43" t="s">
        <v>17</v>
      </c>
      <c r="E65" s="9" t="s">
        <v>127</v>
      </c>
      <c r="F65" s="44"/>
      <c r="G65" s="44"/>
      <c r="H65" s="44"/>
      <c r="I65" s="44"/>
      <c r="J65" s="44"/>
      <c r="K65" s="44"/>
      <c r="L65" s="44"/>
      <c r="M65" s="72" t="s">
        <v>129</v>
      </c>
      <c r="N65" s="85"/>
    </row>
    <row r="66" spans="2:14" ht="15" customHeight="1" x14ac:dyDescent="0.2">
      <c r="B66" s="45"/>
      <c r="C66" s="46"/>
      <c r="D66" s="46"/>
      <c r="E66" s="46"/>
      <c r="F66" s="46"/>
      <c r="G66" s="46"/>
      <c r="H66" s="40"/>
      <c r="I66" s="40"/>
      <c r="J66" s="40"/>
      <c r="K66" s="40"/>
      <c r="L66" s="40"/>
      <c r="M66" s="40"/>
      <c r="N66" s="40"/>
    </row>
    <row r="67" spans="2:14" ht="15" customHeight="1" x14ac:dyDescent="0.2">
      <c r="B67" s="47"/>
      <c r="C67" s="48" t="s">
        <v>3</v>
      </c>
      <c r="D67" s="49" t="s">
        <v>4</v>
      </c>
      <c r="E67" s="49" t="s">
        <v>5</v>
      </c>
      <c r="F67" s="49" t="s">
        <v>6</v>
      </c>
      <c r="G67" s="49">
        <v>1</v>
      </c>
      <c r="H67" s="50">
        <v>2</v>
      </c>
      <c r="I67" s="50">
        <v>3</v>
      </c>
      <c r="J67" s="50">
        <v>4</v>
      </c>
      <c r="K67" s="50">
        <v>5</v>
      </c>
      <c r="L67" s="51" t="s">
        <v>7</v>
      </c>
      <c r="M67" s="51" t="s">
        <v>8</v>
      </c>
      <c r="N67" s="51" t="s">
        <v>126</v>
      </c>
    </row>
    <row r="68" spans="2:14" ht="15" customHeight="1" x14ac:dyDescent="0.2">
      <c r="B68" s="52" t="s">
        <v>9</v>
      </c>
      <c r="C68" s="30">
        <v>100</v>
      </c>
      <c r="D68" s="27" t="s">
        <v>26</v>
      </c>
      <c r="E68" s="28"/>
      <c r="F68" s="24">
        <v>1</v>
      </c>
      <c r="G68" s="31"/>
      <c r="H68" s="32"/>
      <c r="I68" s="32"/>
      <c r="J68" s="32"/>
      <c r="K68" s="32"/>
      <c r="L68" s="53" t="str">
        <f>IF(COUNT(G68:K68)=0,"", IF(COUNT(G68:K68)=2,SUM(G68:K68)*1.5, IF(COUNT(G68:K68)=3,SUM(G68:K68), IF(COUNT(G68:K68)=5,SUM(G68:K68)-MIN(G68:K68)-MAX(G68:K68), ))))</f>
        <v/>
      </c>
      <c r="M68" s="51" t="str">
        <f t="shared" ref="M68:M69" si="11">IF(ISNUMBER(L68),L68*F68,"")</f>
        <v/>
      </c>
      <c r="N68" s="54" t="str">
        <f>M68</f>
        <v/>
      </c>
    </row>
    <row r="69" spans="2:14" ht="15" customHeight="1" x14ac:dyDescent="0.2">
      <c r="B69" s="55" t="s">
        <v>10</v>
      </c>
      <c r="C69" s="25"/>
      <c r="D69" s="23" t="e">
        <f>VLOOKUP($C69,DiveList!$C$3:$D$71,2,FALSE)</f>
        <v>#N/A</v>
      </c>
      <c r="E69" s="26"/>
      <c r="F69" s="24" t="e">
        <f>VLOOKUP($C69,DiveList!$C$3:$H$71,IF($E69="S",5,IF($E69="P", 4, IF($E69="T", 3,IF($E69="F",6,5)))), FALSE)</f>
        <v>#N/A</v>
      </c>
      <c r="G69" s="33"/>
      <c r="H69" s="33"/>
      <c r="I69" s="33"/>
      <c r="J69" s="33"/>
      <c r="K69" s="33"/>
      <c r="L69" s="53" t="str">
        <f t="shared" ref="L69:L72" si="12">IF(COUNT(G69:K69)=0,"", IF(COUNT(G69:K69)=2,SUM(G69:K69)*1.5, IF(COUNT(G69:K69)=3,SUM(G69:K69), IF(COUNT(G69:K69)=5,SUM(G69:K69)-MIN(G69:K69)-MAX(G69:K69), ))))</f>
        <v/>
      </c>
      <c r="M69" s="51" t="str">
        <f t="shared" si="11"/>
        <v/>
      </c>
      <c r="N69" s="54" t="str">
        <f>IF(AND(ISNUMBER(N68), ISNUMBER(M69)),N68+M69,"")</f>
        <v/>
      </c>
    </row>
    <row r="70" spans="2:14" x14ac:dyDescent="0.2">
      <c r="B70" s="55" t="s">
        <v>11</v>
      </c>
      <c r="C70" s="25"/>
      <c r="D70" s="23" t="e">
        <f>VLOOKUP($C70,DiveList!$C$3:$D$71,2,FALSE)</f>
        <v>#N/A</v>
      </c>
      <c r="E70" s="26"/>
      <c r="F70" s="24" t="e">
        <f>VLOOKUP($C70,DiveList!$C$3:$H$71,IF($E70="S",5,IF($E70="P", 4, IF($E70="T", 3,IF($E70="F",6,5)))), FALSE)</f>
        <v>#N/A</v>
      </c>
      <c r="G70" s="33"/>
      <c r="H70" s="33"/>
      <c r="I70" s="33"/>
      <c r="J70" s="33"/>
      <c r="K70" s="33"/>
      <c r="L70" s="53" t="str">
        <f t="shared" si="12"/>
        <v/>
      </c>
      <c r="M70" s="51" t="str">
        <f>IF(ISNUMBER(L70),L70*F70,"")</f>
        <v/>
      </c>
      <c r="N70" s="54" t="str">
        <f>IF(AND(ISNUMBER(N69), ISNUMBER(M70)),N69+M70,"")</f>
        <v/>
      </c>
    </row>
    <row r="71" spans="2:14" ht="13.5" thickBot="1" x14ac:dyDescent="0.25">
      <c r="B71" s="80" t="s">
        <v>159</v>
      </c>
      <c r="C71" s="25"/>
      <c r="D71" s="23" t="e">
        <f>VLOOKUP($C71,DiveList!$C$3:$D$71,2,FALSE)</f>
        <v>#N/A</v>
      </c>
      <c r="E71" s="26"/>
      <c r="F71" s="24" t="e">
        <f>VLOOKUP($C71,DiveList!$C$3:$H$71,IF($E71="S",5,IF($E71="P", 4, IF($E71="T", 3,IF($E71="F",6,5)))), FALSE)</f>
        <v>#N/A</v>
      </c>
      <c r="G71" s="33"/>
      <c r="H71" s="33"/>
      <c r="I71" s="33"/>
      <c r="J71" s="33"/>
      <c r="K71" s="33"/>
      <c r="L71" s="53" t="str">
        <f t="shared" si="12"/>
        <v/>
      </c>
      <c r="M71" s="51" t="str">
        <f>IF(ISNUMBER(L71),L71*F71,"")</f>
        <v/>
      </c>
      <c r="N71" s="54" t="str">
        <f>IF(AND(ISNUMBER(N70), ISNUMBER(M71)),N70+M71,"")</f>
        <v/>
      </c>
    </row>
    <row r="72" spans="2:14" ht="20.25" customHeight="1" thickTop="1" thickBot="1" x14ac:dyDescent="0.25">
      <c r="B72" s="56" t="s">
        <v>12</v>
      </c>
      <c r="C72" s="29"/>
      <c r="D72" s="57" t="e">
        <f>VLOOKUP($C72,DiveList!$C$3:$D$71,2,FALSE)</f>
        <v>#N/A</v>
      </c>
      <c r="E72" s="34"/>
      <c r="F72" s="58" t="e">
        <f>VLOOKUP($C72,DiveList!$C$3:$H$71,IF($E72="S",5,IF($E72="P", 4, IF($E72="T", 3,IF($E72="F",6,5)))), FALSE)</f>
        <v>#N/A</v>
      </c>
      <c r="G72" s="35"/>
      <c r="H72" s="36"/>
      <c r="I72" s="36"/>
      <c r="J72" s="36"/>
      <c r="K72" s="36"/>
      <c r="L72" s="59" t="str">
        <f t="shared" si="12"/>
        <v/>
      </c>
      <c r="M72" s="59" t="str">
        <f>IF(ISNUMBER(L72),L72*F72,"")</f>
        <v/>
      </c>
      <c r="N72" s="60" t="str">
        <f>IF(AND(ISNUMBER(N71), ISNUMBER(M72)),N71+M72,"")</f>
        <v/>
      </c>
    </row>
    <row r="73" spans="2:14" ht="14.25" thickTop="1" thickBot="1" x14ac:dyDescent="0.25">
      <c r="B73" s="61"/>
      <c r="C73" s="62"/>
      <c r="D73" s="62"/>
      <c r="E73" s="62"/>
      <c r="F73" s="63"/>
      <c r="G73" s="46"/>
      <c r="H73" s="40"/>
      <c r="I73" s="40"/>
      <c r="J73" s="40"/>
      <c r="K73" s="40"/>
      <c r="L73" s="40"/>
      <c r="M73" s="64" t="s">
        <v>30</v>
      </c>
      <c r="N73" s="74" t="str">
        <f>IF(ISNUMBER(N72),N72,N71)</f>
        <v/>
      </c>
    </row>
    <row r="74" spans="2:14" ht="13.5" thickTop="1" x14ac:dyDescent="0.2">
      <c r="B74" s="61"/>
      <c r="C74" s="62"/>
      <c r="D74" s="62"/>
      <c r="E74" s="62"/>
      <c r="F74" s="63"/>
      <c r="G74" s="46"/>
      <c r="H74" s="40"/>
      <c r="I74" s="40"/>
      <c r="J74" s="40"/>
      <c r="K74" s="40"/>
      <c r="L74" s="40"/>
      <c r="M74" s="64"/>
      <c r="N74" s="73"/>
    </row>
    <row r="75" spans="2:14" ht="15" customHeight="1" thickBot="1" x14ac:dyDescent="0.25"/>
    <row r="76" spans="2:14" ht="15" customHeight="1" x14ac:dyDescent="0.2">
      <c r="B76" s="42" t="s">
        <v>13</v>
      </c>
      <c r="C76" s="82"/>
      <c r="D76" s="43" t="s">
        <v>16</v>
      </c>
      <c r="E76" s="9" t="s">
        <v>110</v>
      </c>
      <c r="F76" s="44"/>
      <c r="G76" s="44"/>
      <c r="H76" s="44"/>
      <c r="I76" s="44"/>
      <c r="J76" s="44"/>
      <c r="K76" s="44"/>
      <c r="L76" s="44"/>
      <c r="M76" s="65" t="s">
        <v>128</v>
      </c>
      <c r="N76" s="84"/>
    </row>
    <row r="77" spans="2:14" ht="15" customHeight="1" thickBot="1" x14ac:dyDescent="0.25">
      <c r="B77" s="71" t="s">
        <v>14</v>
      </c>
      <c r="C77" s="83"/>
      <c r="D77" s="43" t="s">
        <v>17</v>
      </c>
      <c r="E77" s="9" t="s">
        <v>127</v>
      </c>
      <c r="F77" s="44"/>
      <c r="G77" s="44"/>
      <c r="H77" s="44"/>
      <c r="I77" s="44"/>
      <c r="J77" s="44"/>
      <c r="K77" s="44"/>
      <c r="L77" s="44"/>
      <c r="M77" s="72" t="s">
        <v>129</v>
      </c>
      <c r="N77" s="85"/>
    </row>
    <row r="78" spans="2:14" ht="15" customHeight="1" x14ac:dyDescent="0.2">
      <c r="B78" s="45"/>
      <c r="C78" s="46"/>
      <c r="D78" s="46"/>
      <c r="E78" s="46"/>
      <c r="F78" s="46"/>
      <c r="G78" s="46"/>
      <c r="H78" s="40"/>
      <c r="I78" s="40"/>
      <c r="J78" s="40"/>
      <c r="K78" s="40"/>
      <c r="L78" s="40"/>
      <c r="M78" s="40"/>
      <c r="N78" s="40"/>
    </row>
    <row r="79" spans="2:14" ht="15" customHeight="1" x14ac:dyDescent="0.2">
      <c r="B79" s="47"/>
      <c r="C79" s="48" t="s">
        <v>3</v>
      </c>
      <c r="D79" s="49" t="s">
        <v>4</v>
      </c>
      <c r="E79" s="49" t="s">
        <v>5</v>
      </c>
      <c r="F79" s="49" t="s">
        <v>6</v>
      </c>
      <c r="G79" s="49">
        <v>1</v>
      </c>
      <c r="H79" s="50">
        <v>2</v>
      </c>
      <c r="I79" s="50">
        <v>3</v>
      </c>
      <c r="J79" s="50">
        <v>4</v>
      </c>
      <c r="K79" s="50">
        <v>5</v>
      </c>
      <c r="L79" s="51" t="s">
        <v>7</v>
      </c>
      <c r="M79" s="51" t="s">
        <v>8</v>
      </c>
      <c r="N79" s="51" t="s">
        <v>126</v>
      </c>
    </row>
    <row r="80" spans="2:14" ht="15" customHeight="1" x14ac:dyDescent="0.2">
      <c r="B80" s="52" t="s">
        <v>9</v>
      </c>
      <c r="C80" s="30">
        <v>100</v>
      </c>
      <c r="D80" s="27" t="s">
        <v>26</v>
      </c>
      <c r="E80" s="28"/>
      <c r="F80" s="24">
        <v>1</v>
      </c>
      <c r="G80" s="31"/>
      <c r="H80" s="32"/>
      <c r="I80" s="32"/>
      <c r="J80" s="32"/>
      <c r="K80" s="32"/>
      <c r="L80" s="53" t="str">
        <f>IF(COUNT(G80:K80)=0,"", IF(COUNT(G80:K80)=2,SUM(G80:K80)*1.5, IF(COUNT(G80:K80)=3,SUM(G80:K80), IF(COUNT(G80:K80)=5,SUM(G80:K80)-MIN(G80:K80)-MAX(G80:K80), ))))</f>
        <v/>
      </c>
      <c r="M80" s="51" t="str">
        <f t="shared" ref="M80:M81" si="13">IF(ISNUMBER(L80),L80*F80,"")</f>
        <v/>
      </c>
      <c r="N80" s="54" t="str">
        <f>M80</f>
        <v/>
      </c>
    </row>
    <row r="81" spans="2:14" ht="15" customHeight="1" x14ac:dyDescent="0.2">
      <c r="B81" s="55" t="s">
        <v>10</v>
      </c>
      <c r="C81" s="25"/>
      <c r="D81" s="23" t="e">
        <f>VLOOKUP($C81,DiveList!$C$3:$D$71,2,FALSE)</f>
        <v>#N/A</v>
      </c>
      <c r="E81" s="26"/>
      <c r="F81" s="24" t="e">
        <f>VLOOKUP($C81,DiveList!$C$3:$H$71,IF($E81="S",5,IF($E81="P", 4, IF($E81="T", 3,IF($E81="F",6,5)))), FALSE)</f>
        <v>#N/A</v>
      </c>
      <c r="G81" s="33"/>
      <c r="H81" s="33"/>
      <c r="I81" s="33"/>
      <c r="J81" s="33"/>
      <c r="K81" s="33"/>
      <c r="L81" s="53" t="str">
        <f t="shared" ref="L81:L84" si="14">IF(COUNT(G81:K81)=0,"", IF(COUNT(G81:K81)=2,SUM(G81:K81)*1.5, IF(COUNT(G81:K81)=3,SUM(G81:K81), IF(COUNT(G81:K81)=5,SUM(G81:K81)-MIN(G81:K81)-MAX(G81:K81), ))))</f>
        <v/>
      </c>
      <c r="M81" s="51" t="str">
        <f t="shared" si="13"/>
        <v/>
      </c>
      <c r="N81" s="54" t="str">
        <f>IF(AND(ISNUMBER(N80), ISNUMBER(M81)),N80+M81,"")</f>
        <v/>
      </c>
    </row>
    <row r="82" spans="2:14" x14ac:dyDescent="0.2">
      <c r="B82" s="55" t="s">
        <v>11</v>
      </c>
      <c r="C82" s="25"/>
      <c r="D82" s="23" t="e">
        <f>VLOOKUP($C82,DiveList!$C$3:$D$71,2,FALSE)</f>
        <v>#N/A</v>
      </c>
      <c r="E82" s="26"/>
      <c r="F82" s="24" t="e">
        <f>VLOOKUP($C82,DiveList!$C$3:$H$71,IF($E82="S",5,IF($E82="P", 4, IF($E82="T", 3,IF($E82="F",6,5)))), FALSE)</f>
        <v>#N/A</v>
      </c>
      <c r="G82" s="33"/>
      <c r="H82" s="33"/>
      <c r="I82" s="33"/>
      <c r="J82" s="33"/>
      <c r="K82" s="33"/>
      <c r="L82" s="53" t="str">
        <f t="shared" si="14"/>
        <v/>
      </c>
      <c r="M82" s="51" t="str">
        <f>IF(ISNUMBER(L82),L82*F82,"")</f>
        <v/>
      </c>
      <c r="N82" s="54" t="str">
        <f>IF(AND(ISNUMBER(N81), ISNUMBER(M82)),N81+M82,"")</f>
        <v/>
      </c>
    </row>
    <row r="83" spans="2:14" ht="13.5" thickBot="1" x14ac:dyDescent="0.25">
      <c r="B83" s="80" t="s">
        <v>159</v>
      </c>
      <c r="C83" s="25"/>
      <c r="D83" s="23" t="e">
        <f>VLOOKUP($C83,DiveList!$C$3:$D$71,2,FALSE)</f>
        <v>#N/A</v>
      </c>
      <c r="E83" s="26"/>
      <c r="F83" s="24" t="e">
        <f>VLOOKUP($C83,DiveList!$C$3:$H$71,IF($E83="S",5,IF($E83="P", 4, IF($E83="T", 3,IF($E83="F",6,5)))), FALSE)</f>
        <v>#N/A</v>
      </c>
      <c r="G83" s="33"/>
      <c r="H83" s="33"/>
      <c r="I83" s="33"/>
      <c r="J83" s="33"/>
      <c r="K83" s="33"/>
      <c r="L83" s="53" t="str">
        <f t="shared" si="14"/>
        <v/>
      </c>
      <c r="M83" s="51" t="str">
        <f>IF(ISNUMBER(L83),L83*F83,"")</f>
        <v/>
      </c>
      <c r="N83" s="54" t="str">
        <f>IF(AND(ISNUMBER(N82), ISNUMBER(M83)),N82+M83,"")</f>
        <v/>
      </c>
    </row>
    <row r="84" spans="2:14" ht="20.25" customHeight="1" thickTop="1" thickBot="1" x14ac:dyDescent="0.25">
      <c r="B84" s="56" t="s">
        <v>12</v>
      </c>
      <c r="C84" s="29"/>
      <c r="D84" s="57" t="e">
        <f>VLOOKUP($C84,DiveList!$C$3:$D$71,2,FALSE)</f>
        <v>#N/A</v>
      </c>
      <c r="E84" s="34"/>
      <c r="F84" s="58" t="e">
        <f>VLOOKUP($C84,DiveList!$C$3:$H$71,IF($E84="S",5,IF($E84="P", 4, IF($E84="T", 3,IF($E84="F",6,5)))), FALSE)</f>
        <v>#N/A</v>
      </c>
      <c r="G84" s="35"/>
      <c r="H84" s="36"/>
      <c r="I84" s="36"/>
      <c r="J84" s="36"/>
      <c r="K84" s="36"/>
      <c r="L84" s="59" t="str">
        <f t="shared" si="14"/>
        <v/>
      </c>
      <c r="M84" s="59" t="str">
        <f>IF(ISNUMBER(L84),L84*F84,"")</f>
        <v/>
      </c>
      <c r="N84" s="60" t="str">
        <f>IF(AND(ISNUMBER(N83), ISNUMBER(M84)),N83+M84,"")</f>
        <v/>
      </c>
    </row>
    <row r="85" spans="2:14" ht="14.25" thickTop="1" thickBot="1" x14ac:dyDescent="0.25">
      <c r="B85" s="61"/>
      <c r="C85" s="62"/>
      <c r="D85" s="62"/>
      <c r="E85" s="62"/>
      <c r="F85" s="63"/>
      <c r="G85" s="46"/>
      <c r="H85" s="40"/>
      <c r="I85" s="40"/>
      <c r="J85" s="40"/>
      <c r="K85" s="40"/>
      <c r="L85" s="40"/>
      <c r="M85" s="64" t="s">
        <v>30</v>
      </c>
      <c r="N85" s="74" t="str">
        <f>IF(ISNUMBER(N84),N84,N83)</f>
        <v/>
      </c>
    </row>
    <row r="86" spans="2:14" ht="13.5" thickTop="1" x14ac:dyDescent="0.2">
      <c r="B86" s="61"/>
      <c r="C86" s="62"/>
      <c r="D86" s="62"/>
      <c r="E86" s="62"/>
      <c r="F86" s="63"/>
      <c r="G86" s="46"/>
      <c r="H86" s="40"/>
      <c r="I86" s="40"/>
      <c r="J86" s="40"/>
      <c r="K86" s="40"/>
      <c r="L86" s="40"/>
      <c r="M86" s="64"/>
      <c r="N86" s="73"/>
    </row>
    <row r="87" spans="2:14" ht="15" customHeight="1" thickBot="1" x14ac:dyDescent="0.25"/>
    <row r="88" spans="2:14" ht="15" customHeight="1" x14ac:dyDescent="0.2">
      <c r="B88" s="42" t="s">
        <v>13</v>
      </c>
      <c r="C88" s="82"/>
      <c r="D88" s="43" t="s">
        <v>16</v>
      </c>
      <c r="E88" s="9" t="s">
        <v>110</v>
      </c>
      <c r="F88" s="44"/>
      <c r="G88" s="44"/>
      <c r="H88" s="44"/>
      <c r="I88" s="44"/>
      <c r="J88" s="44"/>
      <c r="K88" s="44"/>
      <c r="L88" s="44"/>
      <c r="M88" s="65" t="s">
        <v>128</v>
      </c>
      <c r="N88" s="84"/>
    </row>
    <row r="89" spans="2:14" ht="15" customHeight="1" thickBot="1" x14ac:dyDescent="0.25">
      <c r="B89" s="71" t="s">
        <v>14</v>
      </c>
      <c r="C89" s="83"/>
      <c r="D89" s="43" t="s">
        <v>17</v>
      </c>
      <c r="E89" s="9" t="s">
        <v>127</v>
      </c>
      <c r="F89" s="44"/>
      <c r="G89" s="44"/>
      <c r="H89" s="44"/>
      <c r="I89" s="44"/>
      <c r="J89" s="44"/>
      <c r="K89" s="44"/>
      <c r="L89" s="44"/>
      <c r="M89" s="72" t="s">
        <v>129</v>
      </c>
      <c r="N89" s="85"/>
    </row>
    <row r="90" spans="2:14" ht="15" customHeight="1" x14ac:dyDescent="0.2">
      <c r="B90" s="45"/>
      <c r="C90" s="46"/>
      <c r="D90" s="46"/>
      <c r="E90" s="46"/>
      <c r="F90" s="46"/>
      <c r="G90" s="46"/>
      <c r="H90" s="40"/>
      <c r="I90" s="40"/>
      <c r="J90" s="40"/>
      <c r="K90" s="40"/>
      <c r="L90" s="40"/>
      <c r="M90" s="40"/>
      <c r="N90" s="40"/>
    </row>
    <row r="91" spans="2:14" ht="15" customHeight="1" x14ac:dyDescent="0.2">
      <c r="B91" s="47"/>
      <c r="C91" s="48" t="s">
        <v>3</v>
      </c>
      <c r="D91" s="49" t="s">
        <v>4</v>
      </c>
      <c r="E91" s="49" t="s">
        <v>5</v>
      </c>
      <c r="F91" s="49" t="s">
        <v>6</v>
      </c>
      <c r="G91" s="49">
        <v>1</v>
      </c>
      <c r="H91" s="50">
        <v>2</v>
      </c>
      <c r="I91" s="50">
        <v>3</v>
      </c>
      <c r="J91" s="50">
        <v>4</v>
      </c>
      <c r="K91" s="50">
        <v>5</v>
      </c>
      <c r="L91" s="51" t="s">
        <v>7</v>
      </c>
      <c r="M91" s="51" t="s">
        <v>8</v>
      </c>
      <c r="N91" s="51" t="s">
        <v>126</v>
      </c>
    </row>
    <row r="92" spans="2:14" ht="15" customHeight="1" x14ac:dyDescent="0.2">
      <c r="B92" s="52" t="s">
        <v>9</v>
      </c>
      <c r="C92" s="30">
        <v>100</v>
      </c>
      <c r="D92" s="27" t="s">
        <v>26</v>
      </c>
      <c r="E92" s="28"/>
      <c r="F92" s="24">
        <v>1</v>
      </c>
      <c r="G92" s="31"/>
      <c r="H92" s="32"/>
      <c r="I92" s="32"/>
      <c r="J92" s="32"/>
      <c r="K92" s="32"/>
      <c r="L92" s="53" t="str">
        <f>IF(COUNT(G92:K92)=0,"", IF(COUNT(G92:K92)=2,SUM(G92:K92)*1.5, IF(COUNT(G92:K92)=3,SUM(G92:K92), IF(COUNT(G92:K92)=5,SUM(G92:K92)-MIN(G92:K92)-MAX(G92:K92), ))))</f>
        <v/>
      </c>
      <c r="M92" s="51" t="str">
        <f t="shared" ref="M92:M93" si="15">IF(ISNUMBER(L92),L92*F92,"")</f>
        <v/>
      </c>
      <c r="N92" s="54" t="str">
        <f>M92</f>
        <v/>
      </c>
    </row>
    <row r="93" spans="2:14" ht="15" customHeight="1" x14ac:dyDescent="0.2">
      <c r="B93" s="55" t="s">
        <v>10</v>
      </c>
      <c r="C93" s="25"/>
      <c r="D93" s="23" t="e">
        <f>VLOOKUP($C93,DiveList!$C$3:$D$71,2,FALSE)</f>
        <v>#N/A</v>
      </c>
      <c r="E93" s="26"/>
      <c r="F93" s="24" t="e">
        <f>VLOOKUP($C93,DiveList!$C$3:$H$71,IF($E93="S",5,IF($E93="P", 4, IF($E93="T", 3,IF($E93="F",6,5)))), FALSE)</f>
        <v>#N/A</v>
      </c>
      <c r="G93" s="33"/>
      <c r="H93" s="33"/>
      <c r="I93" s="33"/>
      <c r="J93" s="33"/>
      <c r="K93" s="33"/>
      <c r="L93" s="53" t="str">
        <f t="shared" ref="L93:L96" si="16">IF(COUNT(G93:K93)=0,"", IF(COUNT(G93:K93)=2,SUM(G93:K93)*1.5, IF(COUNT(G93:K93)=3,SUM(G93:K93), IF(COUNT(G93:K93)=5,SUM(G93:K93)-MIN(G93:K93)-MAX(G93:K93), ))))</f>
        <v/>
      </c>
      <c r="M93" s="51" t="str">
        <f t="shared" si="15"/>
        <v/>
      </c>
      <c r="N93" s="54" t="str">
        <f>IF(AND(ISNUMBER(N92), ISNUMBER(M93)),N92+M93,"")</f>
        <v/>
      </c>
    </row>
    <row r="94" spans="2:14" x14ac:dyDescent="0.2">
      <c r="B94" s="55" t="s">
        <v>11</v>
      </c>
      <c r="C94" s="25"/>
      <c r="D94" s="23" t="e">
        <f>VLOOKUP($C94,DiveList!$C$3:$D$71,2,FALSE)</f>
        <v>#N/A</v>
      </c>
      <c r="E94" s="26"/>
      <c r="F94" s="24" t="e">
        <f>VLOOKUP($C94,DiveList!$C$3:$H$71,IF($E94="S",5,IF($E94="P", 4, IF($E94="T", 3,IF($E94="F",6,5)))), FALSE)</f>
        <v>#N/A</v>
      </c>
      <c r="G94" s="33"/>
      <c r="H94" s="33"/>
      <c r="I94" s="33"/>
      <c r="J94" s="33"/>
      <c r="K94" s="33"/>
      <c r="L94" s="53" t="str">
        <f t="shared" si="16"/>
        <v/>
      </c>
      <c r="M94" s="51" t="str">
        <f>IF(ISNUMBER(L94),L94*F94,"")</f>
        <v/>
      </c>
      <c r="N94" s="54" t="str">
        <f>IF(AND(ISNUMBER(N93), ISNUMBER(M94)),N93+M94,"")</f>
        <v/>
      </c>
    </row>
    <row r="95" spans="2:14" ht="13.5" thickBot="1" x14ac:dyDescent="0.25">
      <c r="B95" s="80" t="s">
        <v>159</v>
      </c>
      <c r="C95" s="25"/>
      <c r="D95" s="23" t="e">
        <f>VLOOKUP($C95,DiveList!$C$3:$D$71,2,FALSE)</f>
        <v>#N/A</v>
      </c>
      <c r="E95" s="26"/>
      <c r="F95" s="24" t="e">
        <f>VLOOKUP($C95,DiveList!$C$3:$H$71,IF($E95="S",5,IF($E95="P", 4, IF($E95="T", 3,IF($E95="F",6,5)))), FALSE)</f>
        <v>#N/A</v>
      </c>
      <c r="G95" s="33"/>
      <c r="H95" s="33"/>
      <c r="I95" s="33"/>
      <c r="J95" s="33"/>
      <c r="K95" s="33"/>
      <c r="L95" s="53" t="str">
        <f t="shared" si="16"/>
        <v/>
      </c>
      <c r="M95" s="51" t="str">
        <f>IF(ISNUMBER(L95),L95*F95,"")</f>
        <v/>
      </c>
      <c r="N95" s="54" t="str">
        <f>IF(AND(ISNUMBER(N94), ISNUMBER(M95)),N94+M95,"")</f>
        <v/>
      </c>
    </row>
    <row r="96" spans="2:14" ht="20.25" customHeight="1" thickTop="1" thickBot="1" x14ac:dyDescent="0.25">
      <c r="B96" s="56" t="s">
        <v>12</v>
      </c>
      <c r="C96" s="29"/>
      <c r="D96" s="57" t="e">
        <f>VLOOKUP($C96,DiveList!$C$3:$D$71,2,FALSE)</f>
        <v>#N/A</v>
      </c>
      <c r="E96" s="34"/>
      <c r="F96" s="58" t="e">
        <f>VLOOKUP($C96,DiveList!$C$3:$H$71,IF($E96="S",5,IF($E96="P", 4, IF($E96="T", 3,IF($E96="F",6,5)))), FALSE)</f>
        <v>#N/A</v>
      </c>
      <c r="G96" s="35"/>
      <c r="H96" s="36"/>
      <c r="I96" s="36"/>
      <c r="J96" s="36"/>
      <c r="K96" s="36"/>
      <c r="L96" s="59" t="str">
        <f t="shared" si="16"/>
        <v/>
      </c>
      <c r="M96" s="59" t="str">
        <f>IF(ISNUMBER(L96),L96*F96,"")</f>
        <v/>
      </c>
      <c r="N96" s="60" t="str">
        <f>IF(AND(ISNUMBER(N95), ISNUMBER(M96)),N95+M96,"")</f>
        <v/>
      </c>
    </row>
    <row r="97" spans="2:14" ht="14.25" thickTop="1" thickBot="1" x14ac:dyDescent="0.25">
      <c r="B97" s="61"/>
      <c r="C97" s="62"/>
      <c r="D97" s="62"/>
      <c r="E97" s="62"/>
      <c r="F97" s="63"/>
      <c r="G97" s="46"/>
      <c r="H97" s="40"/>
      <c r="I97" s="40"/>
      <c r="J97" s="40"/>
      <c r="K97" s="40"/>
      <c r="L97" s="40"/>
      <c r="M97" s="64" t="s">
        <v>30</v>
      </c>
      <c r="N97" s="74" t="str">
        <f>IF(ISNUMBER(N96),N96,N95)</f>
        <v/>
      </c>
    </row>
    <row r="98" spans="2:14" ht="13.5" thickTop="1" x14ac:dyDescent="0.2">
      <c r="B98" s="61"/>
      <c r="C98" s="62"/>
      <c r="D98" s="62"/>
      <c r="E98" s="62"/>
      <c r="F98" s="63"/>
      <c r="G98" s="46"/>
      <c r="H98" s="40"/>
      <c r="I98" s="40"/>
      <c r="J98" s="40"/>
      <c r="K98" s="40"/>
      <c r="L98" s="40"/>
      <c r="M98" s="64"/>
      <c r="N98" s="73"/>
    </row>
    <row r="99" spans="2:14" ht="15" customHeight="1" thickBot="1" x14ac:dyDescent="0.25"/>
    <row r="100" spans="2:14" ht="15" customHeight="1" x14ac:dyDescent="0.2">
      <c r="B100" s="42" t="s">
        <v>13</v>
      </c>
      <c r="C100" s="82"/>
      <c r="D100" s="43" t="s">
        <v>16</v>
      </c>
      <c r="E100" s="9" t="s">
        <v>110</v>
      </c>
      <c r="F100" s="44"/>
      <c r="G100" s="44"/>
      <c r="H100" s="44"/>
      <c r="I100" s="44"/>
      <c r="J100" s="44"/>
      <c r="K100" s="44"/>
      <c r="L100" s="44"/>
      <c r="M100" s="65" t="s">
        <v>128</v>
      </c>
      <c r="N100" s="84"/>
    </row>
    <row r="101" spans="2:14" ht="15" customHeight="1" thickBot="1" x14ac:dyDescent="0.25">
      <c r="B101" s="71" t="s">
        <v>14</v>
      </c>
      <c r="C101" s="83"/>
      <c r="D101" s="43" t="s">
        <v>17</v>
      </c>
      <c r="E101" s="9" t="s">
        <v>127</v>
      </c>
      <c r="F101" s="44"/>
      <c r="G101" s="44"/>
      <c r="H101" s="44"/>
      <c r="I101" s="44"/>
      <c r="J101" s="44"/>
      <c r="K101" s="44"/>
      <c r="L101" s="44"/>
      <c r="M101" s="72" t="s">
        <v>129</v>
      </c>
      <c r="N101" s="85"/>
    </row>
    <row r="102" spans="2:14" ht="15" customHeight="1" x14ac:dyDescent="0.2">
      <c r="B102" s="45"/>
      <c r="C102" s="46"/>
      <c r="D102" s="46"/>
      <c r="E102" s="46"/>
      <c r="F102" s="46"/>
      <c r="G102" s="46"/>
      <c r="H102" s="40"/>
      <c r="I102" s="40"/>
      <c r="J102" s="40"/>
      <c r="K102" s="40"/>
      <c r="L102" s="40"/>
      <c r="M102" s="40"/>
      <c r="N102" s="40"/>
    </row>
    <row r="103" spans="2:14" ht="15" customHeight="1" x14ac:dyDescent="0.2">
      <c r="B103" s="47"/>
      <c r="C103" s="48" t="s">
        <v>3</v>
      </c>
      <c r="D103" s="49" t="s">
        <v>4</v>
      </c>
      <c r="E103" s="49" t="s">
        <v>5</v>
      </c>
      <c r="F103" s="49" t="s">
        <v>6</v>
      </c>
      <c r="G103" s="49">
        <v>1</v>
      </c>
      <c r="H103" s="50">
        <v>2</v>
      </c>
      <c r="I103" s="50">
        <v>3</v>
      </c>
      <c r="J103" s="50">
        <v>4</v>
      </c>
      <c r="K103" s="50">
        <v>5</v>
      </c>
      <c r="L103" s="51" t="s">
        <v>7</v>
      </c>
      <c r="M103" s="51" t="s">
        <v>8</v>
      </c>
      <c r="N103" s="51" t="s">
        <v>126</v>
      </c>
    </row>
    <row r="104" spans="2:14" ht="15" customHeight="1" x14ac:dyDescent="0.2">
      <c r="B104" s="52" t="s">
        <v>9</v>
      </c>
      <c r="C104" s="30">
        <v>100</v>
      </c>
      <c r="D104" s="27" t="s">
        <v>26</v>
      </c>
      <c r="E104" s="28"/>
      <c r="F104" s="24">
        <v>1</v>
      </c>
      <c r="G104" s="31"/>
      <c r="H104" s="32"/>
      <c r="I104" s="32"/>
      <c r="J104" s="32"/>
      <c r="K104" s="32"/>
      <c r="L104" s="53" t="str">
        <f>IF(COUNT(G104:K104)=0,"", IF(COUNT(G104:K104)=2,SUM(G104:K104)*1.5, IF(COUNT(G104:K104)=3,SUM(G104:K104), IF(COUNT(G104:K104)=5,SUM(G104:K104)-MIN(G104:K104)-MAX(G104:K104), ))))</f>
        <v/>
      </c>
      <c r="M104" s="51" t="str">
        <f t="shared" ref="M104:M105" si="17">IF(ISNUMBER(L104),L104*F104,"")</f>
        <v/>
      </c>
      <c r="N104" s="54" t="str">
        <f>M104</f>
        <v/>
      </c>
    </row>
    <row r="105" spans="2:14" ht="15" customHeight="1" x14ac:dyDescent="0.2">
      <c r="B105" s="55" t="s">
        <v>10</v>
      </c>
      <c r="C105" s="25"/>
      <c r="D105" s="23" t="e">
        <f>VLOOKUP($C105,DiveList!$C$3:$D$71,2,FALSE)</f>
        <v>#N/A</v>
      </c>
      <c r="E105" s="26"/>
      <c r="F105" s="24" t="e">
        <f>VLOOKUP($C105,DiveList!$C$3:$H$71,IF($E105="S",5,IF($E105="P", 4, IF($E105="T", 3,IF($E105="F",6,5)))), FALSE)</f>
        <v>#N/A</v>
      </c>
      <c r="G105" s="33"/>
      <c r="H105" s="33"/>
      <c r="I105" s="33"/>
      <c r="J105" s="33"/>
      <c r="K105" s="33"/>
      <c r="L105" s="53" t="str">
        <f t="shared" ref="L105:L108" si="18">IF(COUNT(G105:K105)=0,"", IF(COUNT(G105:K105)=2,SUM(G105:K105)*1.5, IF(COUNT(G105:K105)=3,SUM(G105:K105), IF(COUNT(G105:K105)=5,SUM(G105:K105)-MIN(G105:K105)-MAX(G105:K105), ))))</f>
        <v/>
      </c>
      <c r="M105" s="51" t="str">
        <f t="shared" si="17"/>
        <v/>
      </c>
      <c r="N105" s="54" t="str">
        <f>IF(AND(ISNUMBER(N104), ISNUMBER(M105)),N104+M105,"")</f>
        <v/>
      </c>
    </row>
    <row r="106" spans="2:14" x14ac:dyDescent="0.2">
      <c r="B106" s="55" t="s">
        <v>11</v>
      </c>
      <c r="C106" s="25"/>
      <c r="D106" s="23" t="e">
        <f>VLOOKUP($C106,DiveList!$C$3:$D$71,2,FALSE)</f>
        <v>#N/A</v>
      </c>
      <c r="E106" s="26"/>
      <c r="F106" s="24" t="e">
        <f>VLOOKUP($C106,DiveList!$C$3:$H$71,IF($E106="S",5,IF($E106="P", 4, IF($E106="T", 3,IF($E106="F",6,5)))), FALSE)</f>
        <v>#N/A</v>
      </c>
      <c r="G106" s="33"/>
      <c r="H106" s="33"/>
      <c r="I106" s="33"/>
      <c r="J106" s="33"/>
      <c r="K106" s="33"/>
      <c r="L106" s="53" t="str">
        <f t="shared" si="18"/>
        <v/>
      </c>
      <c r="M106" s="51" t="str">
        <f>IF(ISNUMBER(L106),L106*F106,"")</f>
        <v/>
      </c>
      <c r="N106" s="54" t="str">
        <f>IF(AND(ISNUMBER(N105), ISNUMBER(M106)),N105+M106,"")</f>
        <v/>
      </c>
    </row>
    <row r="107" spans="2:14" ht="13.5" thickBot="1" x14ac:dyDescent="0.25">
      <c r="B107" s="80" t="s">
        <v>159</v>
      </c>
      <c r="C107" s="25"/>
      <c r="D107" s="23" t="e">
        <f>VLOOKUP($C107,DiveList!$C$3:$D$71,2,FALSE)</f>
        <v>#N/A</v>
      </c>
      <c r="E107" s="26"/>
      <c r="F107" s="24" t="e">
        <f>VLOOKUP($C107,DiveList!$C$3:$H$71,IF($E107="S",5,IF($E107="P", 4, IF($E107="T", 3,IF($E107="F",6,5)))), FALSE)</f>
        <v>#N/A</v>
      </c>
      <c r="G107" s="33"/>
      <c r="H107" s="33"/>
      <c r="I107" s="33"/>
      <c r="J107" s="33"/>
      <c r="K107" s="33"/>
      <c r="L107" s="53" t="str">
        <f t="shared" si="18"/>
        <v/>
      </c>
      <c r="M107" s="51" t="str">
        <f>IF(ISNUMBER(L107),L107*F107,"")</f>
        <v/>
      </c>
      <c r="N107" s="54" t="str">
        <f>IF(AND(ISNUMBER(N106), ISNUMBER(M107)),N106+M107,"")</f>
        <v/>
      </c>
    </row>
    <row r="108" spans="2:14" ht="20.25" customHeight="1" thickTop="1" thickBot="1" x14ac:dyDescent="0.25">
      <c r="B108" s="56" t="s">
        <v>12</v>
      </c>
      <c r="C108" s="29"/>
      <c r="D108" s="57" t="e">
        <f>VLOOKUP($C108,DiveList!$C$3:$D$71,2,FALSE)</f>
        <v>#N/A</v>
      </c>
      <c r="E108" s="34"/>
      <c r="F108" s="58" t="e">
        <f>VLOOKUP($C108,DiveList!$C$3:$H$71,IF($E108="S",5,IF($E108="P", 4, IF($E108="T", 3,IF($E108="F",6,5)))), FALSE)</f>
        <v>#N/A</v>
      </c>
      <c r="G108" s="35"/>
      <c r="H108" s="36"/>
      <c r="I108" s="36"/>
      <c r="J108" s="36"/>
      <c r="K108" s="36"/>
      <c r="L108" s="59" t="str">
        <f t="shared" si="18"/>
        <v/>
      </c>
      <c r="M108" s="59" t="str">
        <f>IF(ISNUMBER(L108),L108*F108,"")</f>
        <v/>
      </c>
      <c r="N108" s="60" t="str">
        <f>IF(AND(ISNUMBER(N107), ISNUMBER(M108)),N107+M108,"")</f>
        <v/>
      </c>
    </row>
    <row r="109" spans="2:14" ht="14.25" thickTop="1" thickBot="1" x14ac:dyDescent="0.25">
      <c r="B109" s="61"/>
      <c r="C109" s="62"/>
      <c r="D109" s="62"/>
      <c r="E109" s="62"/>
      <c r="F109" s="63"/>
      <c r="G109" s="46"/>
      <c r="H109" s="40"/>
      <c r="I109" s="40"/>
      <c r="J109" s="40"/>
      <c r="K109" s="40"/>
      <c r="L109" s="40"/>
      <c r="M109" s="64" t="s">
        <v>30</v>
      </c>
      <c r="N109" s="74" t="str">
        <f>IF(ISNUMBER(N108),N108,N107)</f>
        <v/>
      </c>
    </row>
    <row r="110" spans="2:14" ht="13.5" thickTop="1" x14ac:dyDescent="0.2">
      <c r="B110" s="61"/>
      <c r="C110" s="62"/>
      <c r="D110" s="62"/>
      <c r="E110" s="62"/>
      <c r="F110" s="63"/>
      <c r="G110" s="46"/>
      <c r="H110" s="40"/>
      <c r="I110" s="40"/>
      <c r="J110" s="40"/>
      <c r="K110" s="40"/>
      <c r="L110" s="40"/>
      <c r="M110" s="64"/>
      <c r="N110" s="73"/>
    </row>
    <row r="111" spans="2:14" ht="15" customHeight="1" thickBot="1" x14ac:dyDescent="0.25"/>
    <row r="112" spans="2:14" ht="15" customHeight="1" x14ac:dyDescent="0.2">
      <c r="B112" s="42" t="s">
        <v>13</v>
      </c>
      <c r="C112" s="82"/>
      <c r="D112" s="43" t="s">
        <v>16</v>
      </c>
      <c r="E112" s="9" t="s">
        <v>110</v>
      </c>
      <c r="F112" s="44"/>
      <c r="G112" s="44"/>
      <c r="H112" s="44"/>
      <c r="I112" s="44"/>
      <c r="J112" s="44"/>
      <c r="K112" s="44"/>
      <c r="L112" s="44"/>
      <c r="M112" s="65" t="s">
        <v>128</v>
      </c>
      <c r="N112" s="84"/>
    </row>
    <row r="113" spans="2:14" ht="15" customHeight="1" thickBot="1" x14ac:dyDescent="0.25">
      <c r="B113" s="71" t="s">
        <v>14</v>
      </c>
      <c r="C113" s="83"/>
      <c r="D113" s="43" t="s">
        <v>17</v>
      </c>
      <c r="E113" s="9" t="s">
        <v>127</v>
      </c>
      <c r="F113" s="44"/>
      <c r="G113" s="44"/>
      <c r="H113" s="44"/>
      <c r="I113" s="44"/>
      <c r="J113" s="44"/>
      <c r="K113" s="44"/>
      <c r="L113" s="44"/>
      <c r="M113" s="72" t="s">
        <v>129</v>
      </c>
      <c r="N113" s="85"/>
    </row>
    <row r="114" spans="2:14" ht="15" customHeight="1" x14ac:dyDescent="0.2">
      <c r="B114" s="45"/>
      <c r="C114" s="46"/>
      <c r="D114" s="46"/>
      <c r="E114" s="46"/>
      <c r="F114" s="46"/>
      <c r="G114" s="46"/>
      <c r="H114" s="40"/>
      <c r="I114" s="40"/>
      <c r="J114" s="40"/>
      <c r="K114" s="40"/>
      <c r="L114" s="40"/>
      <c r="M114" s="40"/>
      <c r="N114" s="40"/>
    </row>
    <row r="115" spans="2:14" ht="15" customHeight="1" x14ac:dyDescent="0.2">
      <c r="B115" s="47"/>
      <c r="C115" s="48" t="s">
        <v>3</v>
      </c>
      <c r="D115" s="49" t="s">
        <v>4</v>
      </c>
      <c r="E115" s="49" t="s">
        <v>5</v>
      </c>
      <c r="F115" s="49" t="s">
        <v>6</v>
      </c>
      <c r="G115" s="49">
        <v>1</v>
      </c>
      <c r="H115" s="50">
        <v>2</v>
      </c>
      <c r="I115" s="50">
        <v>3</v>
      </c>
      <c r="J115" s="50">
        <v>4</v>
      </c>
      <c r="K115" s="50">
        <v>5</v>
      </c>
      <c r="L115" s="51" t="s">
        <v>7</v>
      </c>
      <c r="M115" s="51" t="s">
        <v>8</v>
      </c>
      <c r="N115" s="51" t="s">
        <v>126</v>
      </c>
    </row>
    <row r="116" spans="2:14" ht="15" customHeight="1" x14ac:dyDescent="0.2">
      <c r="B116" s="52" t="s">
        <v>9</v>
      </c>
      <c r="C116" s="30">
        <v>100</v>
      </c>
      <c r="D116" s="27" t="s">
        <v>26</v>
      </c>
      <c r="E116" s="28"/>
      <c r="F116" s="24">
        <v>1</v>
      </c>
      <c r="G116" s="31"/>
      <c r="H116" s="32"/>
      <c r="I116" s="32"/>
      <c r="J116" s="32"/>
      <c r="K116" s="32"/>
      <c r="L116" s="53" t="str">
        <f>IF(COUNT(G116:K116)=0,"", IF(COUNT(G116:K116)=2,SUM(G116:K116)*1.5, IF(COUNT(G116:K116)=3,SUM(G116:K116), IF(COUNT(G116:K116)=5,SUM(G116:K116)-MIN(G116:K116)-MAX(G116:K116), ))))</f>
        <v/>
      </c>
      <c r="M116" s="51" t="str">
        <f t="shared" ref="M116:M117" si="19">IF(ISNUMBER(L116),L116*F116,"")</f>
        <v/>
      </c>
      <c r="N116" s="54" t="str">
        <f>M116</f>
        <v/>
      </c>
    </row>
    <row r="117" spans="2:14" ht="15" customHeight="1" x14ac:dyDescent="0.2">
      <c r="B117" s="55" t="s">
        <v>10</v>
      </c>
      <c r="C117" s="25"/>
      <c r="D117" s="23" t="e">
        <f>VLOOKUP($C117,DiveList!$C$3:$D$71,2,FALSE)</f>
        <v>#N/A</v>
      </c>
      <c r="E117" s="26"/>
      <c r="F117" s="24" t="e">
        <f>VLOOKUP($C117,DiveList!$C$3:$H$71,IF($E117="S",5,IF($E117="P", 4, IF($E117="T", 3,IF($E117="F",6,5)))), FALSE)</f>
        <v>#N/A</v>
      </c>
      <c r="G117" s="33"/>
      <c r="H117" s="33"/>
      <c r="I117" s="33"/>
      <c r="J117" s="33"/>
      <c r="K117" s="33"/>
      <c r="L117" s="53" t="str">
        <f t="shared" ref="L117:L120" si="20">IF(COUNT(G117:K117)=0,"", IF(COUNT(G117:K117)=2,SUM(G117:K117)*1.5, IF(COUNT(G117:K117)=3,SUM(G117:K117), IF(COUNT(G117:K117)=5,SUM(G117:K117)-MIN(G117:K117)-MAX(G117:K117), ))))</f>
        <v/>
      </c>
      <c r="M117" s="51" t="str">
        <f t="shared" si="19"/>
        <v/>
      </c>
      <c r="N117" s="54" t="str">
        <f>IF(AND(ISNUMBER(N116), ISNUMBER(M117)),N116+M117,"")</f>
        <v/>
      </c>
    </row>
    <row r="118" spans="2:14" x14ac:dyDescent="0.2">
      <c r="B118" s="55" t="s">
        <v>11</v>
      </c>
      <c r="C118" s="25"/>
      <c r="D118" s="23" t="e">
        <f>VLOOKUP($C118,DiveList!$C$3:$D$71,2,FALSE)</f>
        <v>#N/A</v>
      </c>
      <c r="E118" s="26"/>
      <c r="F118" s="24" t="e">
        <f>VLOOKUP($C118,DiveList!$C$3:$H$71,IF($E118="S",5,IF($E118="P", 4, IF($E118="T", 3,IF($E118="F",6,5)))), FALSE)</f>
        <v>#N/A</v>
      </c>
      <c r="G118" s="33"/>
      <c r="H118" s="33"/>
      <c r="I118" s="33"/>
      <c r="J118" s="33"/>
      <c r="K118" s="33"/>
      <c r="L118" s="53" t="str">
        <f t="shared" si="20"/>
        <v/>
      </c>
      <c r="M118" s="51" t="str">
        <f>IF(ISNUMBER(L118),L118*F118,"")</f>
        <v/>
      </c>
      <c r="N118" s="54" t="str">
        <f>IF(AND(ISNUMBER(N117), ISNUMBER(M118)),N117+M118,"")</f>
        <v/>
      </c>
    </row>
    <row r="119" spans="2:14" ht="13.5" thickBot="1" x14ac:dyDescent="0.25">
      <c r="B119" s="80" t="s">
        <v>159</v>
      </c>
      <c r="C119" s="25"/>
      <c r="D119" s="23" t="e">
        <f>VLOOKUP($C119,DiveList!$C$3:$D$71,2,FALSE)</f>
        <v>#N/A</v>
      </c>
      <c r="E119" s="26"/>
      <c r="F119" s="24" t="e">
        <f>VLOOKUP($C119,DiveList!$C$3:$H$71,IF($E119="S",5,IF($E119="P", 4, IF($E119="T", 3,IF($E119="F",6,5)))), FALSE)</f>
        <v>#N/A</v>
      </c>
      <c r="G119" s="33"/>
      <c r="H119" s="33"/>
      <c r="I119" s="33"/>
      <c r="J119" s="33"/>
      <c r="K119" s="33"/>
      <c r="L119" s="53" t="str">
        <f t="shared" si="20"/>
        <v/>
      </c>
      <c r="M119" s="51" t="str">
        <f>IF(ISNUMBER(L119),L119*F119,"")</f>
        <v/>
      </c>
      <c r="N119" s="54" t="str">
        <f>IF(AND(ISNUMBER(N118), ISNUMBER(M119)),N118+M119,"")</f>
        <v/>
      </c>
    </row>
    <row r="120" spans="2:14" ht="20.25" customHeight="1" thickTop="1" thickBot="1" x14ac:dyDescent="0.25">
      <c r="B120" s="56" t="s">
        <v>12</v>
      </c>
      <c r="C120" s="29"/>
      <c r="D120" s="57" t="e">
        <f>VLOOKUP($C120,DiveList!$C$3:$D$71,2,FALSE)</f>
        <v>#N/A</v>
      </c>
      <c r="E120" s="34"/>
      <c r="F120" s="58" t="e">
        <f>VLOOKUP($C120,DiveList!$C$3:$H$71,IF($E120="S",5,IF($E120="P", 4, IF($E120="T", 3,IF($E120="F",6,5)))), FALSE)</f>
        <v>#N/A</v>
      </c>
      <c r="G120" s="35"/>
      <c r="H120" s="36"/>
      <c r="I120" s="36"/>
      <c r="J120" s="36"/>
      <c r="K120" s="36"/>
      <c r="L120" s="59" t="str">
        <f t="shared" si="20"/>
        <v/>
      </c>
      <c r="M120" s="59" t="str">
        <f>IF(ISNUMBER(L120),L120*F120,"")</f>
        <v/>
      </c>
      <c r="N120" s="60" t="str">
        <f>IF(AND(ISNUMBER(N119), ISNUMBER(M120)),N119+M120,"")</f>
        <v/>
      </c>
    </row>
    <row r="121" spans="2:14" ht="14.25" thickTop="1" thickBot="1" x14ac:dyDescent="0.25">
      <c r="B121" s="61"/>
      <c r="C121" s="62"/>
      <c r="D121" s="62"/>
      <c r="E121" s="62"/>
      <c r="F121" s="63"/>
      <c r="G121" s="46"/>
      <c r="H121" s="40"/>
      <c r="I121" s="40"/>
      <c r="J121" s="40"/>
      <c r="K121" s="40"/>
      <c r="L121" s="40"/>
      <c r="M121" s="64" t="s">
        <v>30</v>
      </c>
      <c r="N121" s="74" t="str">
        <f>IF(ISNUMBER(N120),N120,N119)</f>
        <v/>
      </c>
    </row>
    <row r="122" spans="2:14" ht="13.5" thickTop="1" x14ac:dyDescent="0.2">
      <c r="B122" s="61"/>
      <c r="C122" s="62"/>
      <c r="D122" s="62"/>
      <c r="E122" s="62"/>
      <c r="F122" s="63"/>
      <c r="G122" s="46"/>
      <c r="H122" s="40"/>
      <c r="I122" s="40"/>
      <c r="J122" s="40"/>
      <c r="K122" s="40"/>
      <c r="L122" s="40"/>
      <c r="M122" s="64"/>
      <c r="N122" s="73"/>
    </row>
    <row r="123" spans="2:14" ht="15" customHeight="1" thickBot="1" x14ac:dyDescent="0.25"/>
    <row r="124" spans="2:14" ht="15" customHeight="1" x14ac:dyDescent="0.2">
      <c r="B124" s="42" t="s">
        <v>13</v>
      </c>
      <c r="C124" s="82"/>
      <c r="D124" s="43" t="s">
        <v>16</v>
      </c>
      <c r="E124" s="9" t="s">
        <v>110</v>
      </c>
      <c r="F124" s="44"/>
      <c r="G124" s="44"/>
      <c r="H124" s="44"/>
      <c r="I124" s="44"/>
      <c r="J124" s="44"/>
      <c r="K124" s="44"/>
      <c r="L124" s="44"/>
      <c r="M124" s="65" t="s">
        <v>128</v>
      </c>
      <c r="N124" s="84"/>
    </row>
    <row r="125" spans="2:14" ht="15" customHeight="1" thickBot="1" x14ac:dyDescent="0.25">
      <c r="B125" s="71" t="s">
        <v>14</v>
      </c>
      <c r="C125" s="83"/>
      <c r="D125" s="43" t="s">
        <v>17</v>
      </c>
      <c r="E125" s="9" t="s">
        <v>127</v>
      </c>
      <c r="F125" s="44"/>
      <c r="G125" s="44"/>
      <c r="H125" s="44"/>
      <c r="I125" s="44"/>
      <c r="J125" s="44"/>
      <c r="K125" s="44"/>
      <c r="L125" s="44"/>
      <c r="M125" s="72" t="s">
        <v>129</v>
      </c>
      <c r="N125" s="85"/>
    </row>
    <row r="126" spans="2:14" ht="15" customHeight="1" x14ac:dyDescent="0.2">
      <c r="B126" s="45"/>
      <c r="C126" s="46"/>
      <c r="D126" s="46"/>
      <c r="E126" s="46"/>
      <c r="F126" s="46"/>
      <c r="G126" s="46"/>
      <c r="H126" s="40"/>
      <c r="I126" s="40"/>
      <c r="J126" s="40"/>
      <c r="K126" s="40"/>
      <c r="L126" s="40"/>
      <c r="M126" s="40"/>
      <c r="N126" s="40"/>
    </row>
    <row r="127" spans="2:14" ht="15" customHeight="1" x14ac:dyDescent="0.2">
      <c r="B127" s="47"/>
      <c r="C127" s="48" t="s">
        <v>3</v>
      </c>
      <c r="D127" s="49" t="s">
        <v>4</v>
      </c>
      <c r="E127" s="49" t="s">
        <v>5</v>
      </c>
      <c r="F127" s="49" t="s">
        <v>6</v>
      </c>
      <c r="G127" s="49">
        <v>1</v>
      </c>
      <c r="H127" s="50">
        <v>2</v>
      </c>
      <c r="I127" s="50">
        <v>3</v>
      </c>
      <c r="J127" s="50">
        <v>4</v>
      </c>
      <c r="K127" s="50">
        <v>5</v>
      </c>
      <c r="L127" s="51" t="s">
        <v>7</v>
      </c>
      <c r="M127" s="51" t="s">
        <v>8</v>
      </c>
      <c r="N127" s="51" t="s">
        <v>126</v>
      </c>
    </row>
    <row r="128" spans="2:14" ht="15" customHeight="1" x14ac:dyDescent="0.2">
      <c r="B128" s="52" t="s">
        <v>9</v>
      </c>
      <c r="C128" s="30">
        <v>100</v>
      </c>
      <c r="D128" s="27" t="s">
        <v>26</v>
      </c>
      <c r="E128" s="28"/>
      <c r="F128" s="24">
        <v>1</v>
      </c>
      <c r="G128" s="31"/>
      <c r="H128" s="32"/>
      <c r="I128" s="32"/>
      <c r="J128" s="32"/>
      <c r="K128" s="32"/>
      <c r="L128" s="53" t="str">
        <f>IF(COUNT(G128:K128)=0,"", IF(COUNT(G128:K128)=2,SUM(G128:K128)*1.5, IF(COUNT(G128:K128)=3,SUM(G128:K128), IF(COUNT(G128:K128)=5,SUM(G128:K128)-MIN(G128:K128)-MAX(G128:K128), ))))</f>
        <v/>
      </c>
      <c r="M128" s="51" t="str">
        <f t="shared" ref="M128:M129" si="21">IF(ISNUMBER(L128),L128*F128,"")</f>
        <v/>
      </c>
      <c r="N128" s="54" t="str">
        <f>M128</f>
        <v/>
      </c>
    </row>
    <row r="129" spans="2:14" ht="15" customHeight="1" x14ac:dyDescent="0.2">
      <c r="B129" s="55" t="s">
        <v>10</v>
      </c>
      <c r="C129" s="25"/>
      <c r="D129" s="23" t="e">
        <f>VLOOKUP($C129,DiveList!$C$3:$D$71,2,FALSE)</f>
        <v>#N/A</v>
      </c>
      <c r="E129" s="26"/>
      <c r="F129" s="24" t="e">
        <f>VLOOKUP($C129,DiveList!$C$3:$H$71,IF($E129="S",5,IF($E129="P", 4, IF($E129="T", 3,IF($E129="F",6,5)))), FALSE)</f>
        <v>#N/A</v>
      </c>
      <c r="G129" s="33"/>
      <c r="H129" s="33"/>
      <c r="I129" s="33"/>
      <c r="J129" s="33"/>
      <c r="K129" s="33"/>
      <c r="L129" s="53" t="str">
        <f t="shared" ref="L129:L132" si="22">IF(COUNT(G129:K129)=0,"", IF(COUNT(G129:K129)=2,SUM(G129:K129)*1.5, IF(COUNT(G129:K129)=3,SUM(G129:K129), IF(COUNT(G129:K129)=5,SUM(G129:K129)-MIN(G129:K129)-MAX(G129:K129), ))))</f>
        <v/>
      </c>
      <c r="M129" s="51" t="str">
        <f t="shared" si="21"/>
        <v/>
      </c>
      <c r="N129" s="54" t="str">
        <f>IF(AND(ISNUMBER(N128), ISNUMBER(M129)),N128+M129,"")</f>
        <v/>
      </c>
    </row>
    <row r="130" spans="2:14" x14ac:dyDescent="0.2">
      <c r="B130" s="55" t="s">
        <v>11</v>
      </c>
      <c r="C130" s="25"/>
      <c r="D130" s="23" t="e">
        <f>VLOOKUP($C130,DiveList!$C$3:$D$71,2,FALSE)</f>
        <v>#N/A</v>
      </c>
      <c r="E130" s="26"/>
      <c r="F130" s="24" t="e">
        <f>VLOOKUP($C130,DiveList!$C$3:$H$71,IF($E130="S",5,IF($E130="P", 4, IF($E130="T", 3,IF($E130="F",6,5)))), FALSE)</f>
        <v>#N/A</v>
      </c>
      <c r="G130" s="33"/>
      <c r="H130" s="33"/>
      <c r="I130" s="33"/>
      <c r="J130" s="33"/>
      <c r="K130" s="33"/>
      <c r="L130" s="53" t="str">
        <f t="shared" si="22"/>
        <v/>
      </c>
      <c r="M130" s="51" t="str">
        <f>IF(ISNUMBER(L130),L130*F130,"")</f>
        <v/>
      </c>
      <c r="N130" s="54" t="str">
        <f>IF(AND(ISNUMBER(N129), ISNUMBER(M130)),N129+M130,"")</f>
        <v/>
      </c>
    </row>
    <row r="131" spans="2:14" ht="13.5" thickBot="1" x14ac:dyDescent="0.25">
      <c r="B131" s="80" t="s">
        <v>159</v>
      </c>
      <c r="C131" s="25"/>
      <c r="D131" s="23" t="e">
        <f>VLOOKUP($C131,DiveList!$C$3:$D$71,2,FALSE)</f>
        <v>#N/A</v>
      </c>
      <c r="E131" s="26"/>
      <c r="F131" s="24" t="e">
        <f>VLOOKUP($C131,DiveList!$C$3:$H$71,IF($E131="S",5,IF($E131="P", 4, IF($E131="T", 3,IF($E131="F",6,5)))), FALSE)</f>
        <v>#N/A</v>
      </c>
      <c r="G131" s="33"/>
      <c r="H131" s="33"/>
      <c r="I131" s="33"/>
      <c r="J131" s="33"/>
      <c r="K131" s="33"/>
      <c r="L131" s="53" t="str">
        <f t="shared" si="22"/>
        <v/>
      </c>
      <c r="M131" s="51" t="str">
        <f>IF(ISNUMBER(L131),L131*F131,"")</f>
        <v/>
      </c>
      <c r="N131" s="54" t="str">
        <f>IF(AND(ISNUMBER(N130), ISNUMBER(M131)),N130+M131,"")</f>
        <v/>
      </c>
    </row>
    <row r="132" spans="2:14" ht="20.25" customHeight="1" thickTop="1" thickBot="1" x14ac:dyDescent="0.25">
      <c r="B132" s="56" t="s">
        <v>12</v>
      </c>
      <c r="C132" s="29"/>
      <c r="D132" s="57" t="e">
        <f>VLOOKUP($C132,DiveList!$C$3:$D$71,2,FALSE)</f>
        <v>#N/A</v>
      </c>
      <c r="E132" s="34"/>
      <c r="F132" s="58" t="e">
        <f>VLOOKUP($C132,DiveList!$C$3:$H$71,IF($E132="S",5,IF($E132="P", 4, IF($E132="T", 3,IF($E132="F",6,5)))), FALSE)</f>
        <v>#N/A</v>
      </c>
      <c r="G132" s="35"/>
      <c r="H132" s="36"/>
      <c r="I132" s="36"/>
      <c r="J132" s="36"/>
      <c r="K132" s="36"/>
      <c r="L132" s="59" t="str">
        <f t="shared" si="22"/>
        <v/>
      </c>
      <c r="M132" s="59" t="str">
        <f>IF(ISNUMBER(L132),L132*F132,"")</f>
        <v/>
      </c>
      <c r="N132" s="60" t="str">
        <f>IF(AND(ISNUMBER(N131), ISNUMBER(M132)),N131+M132,"")</f>
        <v/>
      </c>
    </row>
    <row r="133" spans="2:14" ht="14.25" thickTop="1" thickBot="1" x14ac:dyDescent="0.25">
      <c r="B133" s="61"/>
      <c r="C133" s="62"/>
      <c r="D133" s="62"/>
      <c r="E133" s="62"/>
      <c r="F133" s="63"/>
      <c r="G133" s="46"/>
      <c r="H133" s="40"/>
      <c r="I133" s="40"/>
      <c r="J133" s="40"/>
      <c r="K133" s="40"/>
      <c r="L133" s="40"/>
      <c r="M133" s="64" t="s">
        <v>30</v>
      </c>
      <c r="N133" s="74" t="str">
        <f>IF(ISNUMBER(N132),N132,N131)</f>
        <v/>
      </c>
    </row>
    <row r="134" spans="2:14" ht="13.5" thickTop="1" x14ac:dyDescent="0.2">
      <c r="B134" s="61"/>
      <c r="C134" s="62"/>
      <c r="D134" s="62"/>
      <c r="E134" s="62"/>
      <c r="F134" s="63"/>
      <c r="G134" s="46"/>
      <c r="H134" s="40"/>
      <c r="I134" s="40"/>
      <c r="J134" s="40"/>
      <c r="K134" s="40"/>
      <c r="L134" s="40"/>
      <c r="M134" s="64"/>
      <c r="N134" s="73"/>
    </row>
    <row r="135" spans="2:14" ht="15" customHeight="1" thickBot="1" x14ac:dyDescent="0.25"/>
    <row r="136" spans="2:14" ht="15" customHeight="1" x14ac:dyDescent="0.2">
      <c r="B136" s="42" t="s">
        <v>13</v>
      </c>
      <c r="C136" s="82"/>
      <c r="D136" s="43" t="s">
        <v>16</v>
      </c>
      <c r="E136" s="9" t="s">
        <v>110</v>
      </c>
      <c r="F136" s="44"/>
      <c r="G136" s="44"/>
      <c r="H136" s="44"/>
      <c r="I136" s="44"/>
      <c r="J136" s="44"/>
      <c r="K136" s="44"/>
      <c r="L136" s="44"/>
      <c r="M136" s="65" t="s">
        <v>128</v>
      </c>
      <c r="N136" s="84"/>
    </row>
    <row r="137" spans="2:14" ht="15" customHeight="1" thickBot="1" x14ac:dyDescent="0.25">
      <c r="B137" s="71" t="s">
        <v>14</v>
      </c>
      <c r="C137" s="83"/>
      <c r="D137" s="43" t="s">
        <v>17</v>
      </c>
      <c r="E137" s="9" t="s">
        <v>127</v>
      </c>
      <c r="F137" s="44"/>
      <c r="G137" s="44"/>
      <c r="H137" s="44"/>
      <c r="I137" s="44"/>
      <c r="J137" s="44"/>
      <c r="K137" s="44"/>
      <c r="L137" s="44"/>
      <c r="M137" s="72" t="s">
        <v>129</v>
      </c>
      <c r="N137" s="85"/>
    </row>
    <row r="138" spans="2:14" ht="15" customHeight="1" x14ac:dyDescent="0.2">
      <c r="B138" s="45"/>
      <c r="C138" s="46"/>
      <c r="D138" s="46"/>
      <c r="E138" s="46"/>
      <c r="F138" s="46"/>
      <c r="G138" s="46"/>
      <c r="H138" s="40"/>
      <c r="I138" s="40"/>
      <c r="J138" s="40"/>
      <c r="K138" s="40"/>
      <c r="L138" s="40"/>
      <c r="M138" s="40"/>
      <c r="N138" s="40"/>
    </row>
    <row r="139" spans="2:14" ht="15" customHeight="1" x14ac:dyDescent="0.2">
      <c r="B139" s="47"/>
      <c r="C139" s="48" t="s">
        <v>3</v>
      </c>
      <c r="D139" s="49" t="s">
        <v>4</v>
      </c>
      <c r="E139" s="49" t="s">
        <v>5</v>
      </c>
      <c r="F139" s="49" t="s">
        <v>6</v>
      </c>
      <c r="G139" s="49">
        <v>1</v>
      </c>
      <c r="H139" s="50">
        <v>2</v>
      </c>
      <c r="I139" s="50">
        <v>3</v>
      </c>
      <c r="J139" s="50">
        <v>4</v>
      </c>
      <c r="K139" s="50">
        <v>5</v>
      </c>
      <c r="L139" s="51" t="s">
        <v>7</v>
      </c>
      <c r="M139" s="51" t="s">
        <v>8</v>
      </c>
      <c r="N139" s="51" t="s">
        <v>126</v>
      </c>
    </row>
    <row r="140" spans="2:14" ht="15" customHeight="1" x14ac:dyDescent="0.2">
      <c r="B140" s="52" t="s">
        <v>9</v>
      </c>
      <c r="C140" s="30">
        <v>100</v>
      </c>
      <c r="D140" s="27" t="s">
        <v>26</v>
      </c>
      <c r="E140" s="28"/>
      <c r="F140" s="24">
        <v>1</v>
      </c>
      <c r="G140" s="31"/>
      <c r="H140" s="32"/>
      <c r="I140" s="32"/>
      <c r="J140" s="32"/>
      <c r="K140" s="32"/>
      <c r="L140" s="53" t="str">
        <f>IF(COUNT(G140:K140)=0,"", IF(COUNT(G140:K140)=2,SUM(G140:K140)*1.5, IF(COUNT(G140:K140)=3,SUM(G140:K140), IF(COUNT(G140:K140)=5,SUM(G140:K140)-MIN(G140:K140)-MAX(G140:K140), ))))</f>
        <v/>
      </c>
      <c r="M140" s="51" t="str">
        <f t="shared" ref="M140:M141" si="23">IF(ISNUMBER(L140),L140*F140,"")</f>
        <v/>
      </c>
      <c r="N140" s="54" t="str">
        <f>M140</f>
        <v/>
      </c>
    </row>
    <row r="141" spans="2:14" ht="15" customHeight="1" x14ac:dyDescent="0.2">
      <c r="B141" s="55" t="s">
        <v>10</v>
      </c>
      <c r="C141" s="25"/>
      <c r="D141" s="23" t="e">
        <f>VLOOKUP($C141,DiveList!$C$3:$D$71,2,FALSE)</f>
        <v>#N/A</v>
      </c>
      <c r="E141" s="26"/>
      <c r="F141" s="24" t="e">
        <f>VLOOKUP($C141,DiveList!$C$3:$H$71,IF($E141="S",5,IF($E141="P", 4, IF($E141="T", 3,IF($E141="F",6,5)))), FALSE)</f>
        <v>#N/A</v>
      </c>
      <c r="G141" s="33"/>
      <c r="H141" s="33"/>
      <c r="I141" s="33"/>
      <c r="J141" s="33"/>
      <c r="K141" s="33"/>
      <c r="L141" s="53" t="str">
        <f t="shared" ref="L141:L144" si="24">IF(COUNT(G141:K141)=0,"", IF(COUNT(G141:K141)=2,SUM(G141:K141)*1.5, IF(COUNT(G141:K141)=3,SUM(G141:K141), IF(COUNT(G141:K141)=5,SUM(G141:K141)-MIN(G141:K141)-MAX(G141:K141), ))))</f>
        <v/>
      </c>
      <c r="M141" s="51" t="str">
        <f t="shared" si="23"/>
        <v/>
      </c>
      <c r="N141" s="54" t="str">
        <f>IF(AND(ISNUMBER(N140), ISNUMBER(M141)),N140+M141,"")</f>
        <v/>
      </c>
    </row>
    <row r="142" spans="2:14" x14ac:dyDescent="0.2">
      <c r="B142" s="55" t="s">
        <v>11</v>
      </c>
      <c r="C142" s="25"/>
      <c r="D142" s="23" t="e">
        <f>VLOOKUP($C142,DiveList!$C$3:$D$71,2,FALSE)</f>
        <v>#N/A</v>
      </c>
      <c r="E142" s="26"/>
      <c r="F142" s="24" t="e">
        <f>VLOOKUP($C142,DiveList!$C$3:$H$71,IF($E142="S",5,IF($E142="P", 4, IF($E142="T", 3,IF($E142="F",6,5)))), FALSE)</f>
        <v>#N/A</v>
      </c>
      <c r="G142" s="33"/>
      <c r="H142" s="33"/>
      <c r="I142" s="33"/>
      <c r="J142" s="33"/>
      <c r="K142" s="33"/>
      <c r="L142" s="53" t="str">
        <f t="shared" si="24"/>
        <v/>
      </c>
      <c r="M142" s="51" t="str">
        <f>IF(ISNUMBER(L142),L142*F142,"")</f>
        <v/>
      </c>
      <c r="N142" s="54" t="str">
        <f>IF(AND(ISNUMBER(N141), ISNUMBER(M142)),N141+M142,"")</f>
        <v/>
      </c>
    </row>
    <row r="143" spans="2:14" ht="13.5" thickBot="1" x14ac:dyDescent="0.25">
      <c r="B143" s="80" t="s">
        <v>159</v>
      </c>
      <c r="C143" s="25"/>
      <c r="D143" s="23" t="e">
        <f>VLOOKUP($C143,DiveList!$C$3:$D$71,2,FALSE)</f>
        <v>#N/A</v>
      </c>
      <c r="E143" s="26"/>
      <c r="F143" s="24" t="e">
        <f>VLOOKUP($C143,DiveList!$C$3:$H$71,IF($E143="S",5,IF($E143="P", 4, IF($E143="T", 3,IF($E143="F",6,5)))), FALSE)</f>
        <v>#N/A</v>
      </c>
      <c r="G143" s="33"/>
      <c r="H143" s="33"/>
      <c r="I143" s="33"/>
      <c r="J143" s="33"/>
      <c r="K143" s="33"/>
      <c r="L143" s="53" t="str">
        <f t="shared" si="24"/>
        <v/>
      </c>
      <c r="M143" s="51" t="str">
        <f>IF(ISNUMBER(L143),L143*F143,"")</f>
        <v/>
      </c>
      <c r="N143" s="54" t="str">
        <f>IF(AND(ISNUMBER(N142), ISNUMBER(M143)),N142+M143,"")</f>
        <v/>
      </c>
    </row>
    <row r="144" spans="2:14" ht="20.25" customHeight="1" thickTop="1" thickBot="1" x14ac:dyDescent="0.25">
      <c r="B144" s="56" t="s">
        <v>12</v>
      </c>
      <c r="C144" s="29"/>
      <c r="D144" s="57" t="e">
        <f>VLOOKUP($C144,DiveList!$C$3:$D$71,2,FALSE)</f>
        <v>#N/A</v>
      </c>
      <c r="E144" s="34"/>
      <c r="F144" s="58" t="e">
        <f>VLOOKUP($C144,DiveList!$C$3:$H$71,IF($E144="S",5,IF($E144="P", 4, IF($E144="T", 3,IF($E144="F",6,5)))), FALSE)</f>
        <v>#N/A</v>
      </c>
      <c r="G144" s="35"/>
      <c r="H144" s="36"/>
      <c r="I144" s="36"/>
      <c r="J144" s="36"/>
      <c r="K144" s="36"/>
      <c r="L144" s="59" t="str">
        <f t="shared" si="24"/>
        <v/>
      </c>
      <c r="M144" s="59" t="str">
        <f>IF(ISNUMBER(L144),L144*F144,"")</f>
        <v/>
      </c>
      <c r="N144" s="60" t="str">
        <f>IF(AND(ISNUMBER(N143), ISNUMBER(M144)),N143+M144,"")</f>
        <v/>
      </c>
    </row>
    <row r="145" spans="2:14" ht="14.25" thickTop="1" thickBot="1" x14ac:dyDescent="0.25">
      <c r="B145" s="61"/>
      <c r="C145" s="62"/>
      <c r="D145" s="62"/>
      <c r="E145" s="62"/>
      <c r="F145" s="63"/>
      <c r="G145" s="46"/>
      <c r="H145" s="40"/>
      <c r="I145" s="40"/>
      <c r="J145" s="40"/>
      <c r="K145" s="40"/>
      <c r="L145" s="40"/>
      <c r="M145" s="64" t="s">
        <v>30</v>
      </c>
      <c r="N145" s="74" t="str">
        <f>IF(ISNUMBER(N144),N144,N143)</f>
        <v/>
      </c>
    </row>
    <row r="146" spans="2:14" ht="13.5" thickTop="1" x14ac:dyDescent="0.2">
      <c r="B146" s="61"/>
      <c r="C146" s="62"/>
      <c r="D146" s="62"/>
      <c r="E146" s="62"/>
      <c r="F146" s="63"/>
      <c r="G146" s="46"/>
      <c r="H146" s="40"/>
      <c r="I146" s="40"/>
      <c r="J146" s="40"/>
      <c r="K146" s="40"/>
      <c r="L146" s="40"/>
      <c r="M146" s="64"/>
      <c r="N146" s="73"/>
    </row>
  </sheetData>
  <sheetProtection sheet="1" objects="1" scenarios="1"/>
  <mergeCells count="25">
    <mergeCell ref="C88:C89"/>
    <mergeCell ref="N88:N89"/>
    <mergeCell ref="C40:C41"/>
    <mergeCell ref="N40:N41"/>
    <mergeCell ref="M2:N2"/>
    <mergeCell ref="C4:C5"/>
    <mergeCell ref="N4:N5"/>
    <mergeCell ref="C16:C17"/>
    <mergeCell ref="N16:N17"/>
    <mergeCell ref="C28:C29"/>
    <mergeCell ref="N28:N29"/>
    <mergeCell ref="C52:C53"/>
    <mergeCell ref="N52:N53"/>
    <mergeCell ref="C64:C65"/>
    <mergeCell ref="N64:N65"/>
    <mergeCell ref="C76:C77"/>
    <mergeCell ref="N76:N77"/>
    <mergeCell ref="C136:C137"/>
    <mergeCell ref="N136:N137"/>
    <mergeCell ref="C100:C101"/>
    <mergeCell ref="N100:N101"/>
    <mergeCell ref="C112:C113"/>
    <mergeCell ref="N112:N113"/>
    <mergeCell ref="C124:C125"/>
    <mergeCell ref="N124:N125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5838F58-30CA-48F6-A90E-89473AD846BD}">
          <x14:formula1>
            <xm:f>DiveList!$E$2:$H$2</xm:f>
          </x14:formula1>
          <xm:sqref>E8:E12 E20:E24 E32:E36 E44:E48 E56:E60 E68:E72 E80:E84 E92:E96 E104:E108 E116:E120 E128:E132 E140:E144</xm:sqref>
        </x14:dataValidation>
        <x14:dataValidation type="list" allowBlank="1" showInputMessage="1" showErrorMessage="1" xr:uid="{94BA4DC1-971D-448A-92E5-3952C7D1DACE}">
          <x14:formula1>
            <xm:f>DiveList!$C$3:$C$51</xm:f>
          </x14:formula1>
          <xm:sqref>C9:C11 C21:C23 C33:C35 C45:C47 C57:C59 C69:C71 C81:C83 C93:C95 C105:C107 C117:C119 C129:C131 C141:C143</xm:sqref>
        </x14:dataValidation>
        <x14:dataValidation type="list" allowBlank="1" showInputMessage="1" showErrorMessage="1" xr:uid="{569BD665-6784-408B-A0E3-3125CF3B1AE8}">
          <x14:formula1>
            <xm:f>DiveList!$C:$C</xm:f>
          </x14:formula1>
          <xm:sqref>C12 C24 C36 C48 C60 C72 C84 C96 C108 C120 C132 C144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BA70C-B045-4331-9EBA-F469F0CA28FB}">
  <sheetPr>
    <tabColor rgb="FFFF9FDF"/>
    <pageSetUpPr fitToPage="1"/>
  </sheetPr>
  <dimension ref="B1:P146"/>
  <sheetViews>
    <sheetView workbookViewId="0">
      <pane ySplit="2" topLeftCell="A3" activePane="bottomLeft" state="frozen"/>
      <selection pane="bottomLeft" activeCell="E14" sqref="E14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160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2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thickBot="1" x14ac:dyDescent="0.25">
      <c r="B11" s="80" t="s">
        <v>159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thickTop="1" thickBot="1" x14ac:dyDescent="0.25">
      <c r="B12" s="56" t="s">
        <v>12</v>
      </c>
      <c r="C12" s="29"/>
      <c r="D12" s="57" t="e">
        <f>VLOOKUP($C12,DiveList!$C$3:$D$71,2,FALSE)</f>
        <v>#N/A</v>
      </c>
      <c r="E12" s="34"/>
      <c r="F12" s="58" t="e">
        <f>VLOOKUP($C12,DiveList!$C$3:$H$71,IF($E12="S",5,IF($E12="P", 4, IF($E12="T", 3,IF($E12="F",6,5)))), FALSE)</f>
        <v>#N/A</v>
      </c>
      <c r="G12" s="35"/>
      <c r="H12" s="36"/>
      <c r="I12" s="36"/>
      <c r="J12" s="36"/>
      <c r="K12" s="36"/>
      <c r="L12" s="59" t="str">
        <f t="shared" si="1"/>
        <v/>
      </c>
      <c r="M12" s="59" t="str">
        <f>IF(ISNUMBER(L12),L12*F12,"")</f>
        <v/>
      </c>
      <c r="N12" s="60" t="str">
        <f>IF(AND(ISNUMBER(N11), ISNUMBER(M12)),N11+M12,"")</f>
        <v/>
      </c>
    </row>
    <row r="13" spans="2:16" ht="20.25" customHeight="1" thickTop="1" thickBot="1" x14ac:dyDescent="0.25">
      <c r="B13" s="61"/>
      <c r="C13" s="62"/>
      <c r="D13" s="62"/>
      <c r="E13" s="62"/>
      <c r="F13" s="63"/>
      <c r="G13" s="46"/>
      <c r="H13" s="40"/>
      <c r="I13" s="40"/>
      <c r="J13" s="40"/>
      <c r="K13" s="40"/>
      <c r="L13" s="40"/>
      <c r="M13" s="64" t="s">
        <v>30</v>
      </c>
      <c r="N13" s="74" t="str">
        <f>IF(ISNUMBER(N12),N12,N11)</f>
        <v/>
      </c>
    </row>
    <row r="14" spans="2:16" ht="16.5" customHeight="1" thickTop="1" x14ac:dyDescent="0.2">
      <c r="B14" s="1"/>
      <c r="C14" s="5"/>
      <c r="D14" s="5"/>
      <c r="E14" s="5"/>
      <c r="F14" s="6"/>
      <c r="G14" s="2"/>
    </row>
    <row r="15" spans="2:16" ht="13.5" thickBot="1" x14ac:dyDescent="0.25"/>
    <row r="16" spans="2:16" ht="15" customHeight="1" x14ac:dyDescent="0.2">
      <c r="B16" s="42" t="s">
        <v>13</v>
      </c>
      <c r="C16" s="82"/>
      <c r="D16" s="43" t="s">
        <v>16</v>
      </c>
      <c r="E16" s="9" t="s">
        <v>110</v>
      </c>
      <c r="F16" s="44"/>
      <c r="G16" s="44"/>
      <c r="H16" s="44"/>
      <c r="I16" s="44"/>
      <c r="J16" s="44"/>
      <c r="K16" s="44"/>
      <c r="L16" s="44"/>
      <c r="M16" s="65" t="s">
        <v>128</v>
      </c>
      <c r="N16" s="84"/>
    </row>
    <row r="17" spans="2:14" ht="15" customHeight="1" thickBot="1" x14ac:dyDescent="0.25">
      <c r="B17" s="71" t="s">
        <v>14</v>
      </c>
      <c r="C17" s="83"/>
      <c r="D17" s="43" t="s">
        <v>17</v>
      </c>
      <c r="E17" s="9" t="s">
        <v>127</v>
      </c>
      <c r="F17" s="44"/>
      <c r="G17" s="44"/>
      <c r="H17" s="44"/>
      <c r="I17" s="44"/>
      <c r="J17" s="44"/>
      <c r="K17" s="44"/>
      <c r="L17" s="44"/>
      <c r="M17" s="72" t="s">
        <v>129</v>
      </c>
      <c r="N17" s="85"/>
    </row>
    <row r="18" spans="2:14" ht="15" customHeight="1" x14ac:dyDescent="0.2">
      <c r="B18" s="45"/>
      <c r="C18" s="46"/>
      <c r="D18" s="46"/>
      <c r="E18" s="46"/>
      <c r="F18" s="46"/>
      <c r="G18" s="46"/>
      <c r="H18" s="40"/>
      <c r="I18" s="40"/>
      <c r="J18" s="40"/>
      <c r="K18" s="40"/>
      <c r="L18" s="40"/>
      <c r="M18" s="40"/>
      <c r="N18" s="40"/>
    </row>
    <row r="19" spans="2:14" ht="15" customHeight="1" x14ac:dyDescent="0.2">
      <c r="B19" s="47"/>
      <c r="C19" s="48" t="s">
        <v>3</v>
      </c>
      <c r="D19" s="49" t="s">
        <v>4</v>
      </c>
      <c r="E19" s="49" t="s">
        <v>5</v>
      </c>
      <c r="F19" s="49" t="s">
        <v>6</v>
      </c>
      <c r="G19" s="49">
        <v>1</v>
      </c>
      <c r="H19" s="50">
        <v>2</v>
      </c>
      <c r="I19" s="50">
        <v>3</v>
      </c>
      <c r="J19" s="50">
        <v>4</v>
      </c>
      <c r="K19" s="50">
        <v>5</v>
      </c>
      <c r="L19" s="51" t="s">
        <v>7</v>
      </c>
      <c r="M19" s="51" t="s">
        <v>8</v>
      </c>
      <c r="N19" s="51" t="s">
        <v>126</v>
      </c>
    </row>
    <row r="20" spans="2:14" ht="15" customHeight="1" x14ac:dyDescent="0.2">
      <c r="B20" s="52" t="s">
        <v>9</v>
      </c>
      <c r="C20" s="30">
        <v>101</v>
      </c>
      <c r="D20" s="27" t="s">
        <v>22</v>
      </c>
      <c r="E20" s="28"/>
      <c r="F20" s="24">
        <v>1.9</v>
      </c>
      <c r="G20" s="31"/>
      <c r="H20" s="32"/>
      <c r="I20" s="32"/>
      <c r="J20" s="32"/>
      <c r="K20" s="32"/>
      <c r="L20" s="53" t="str">
        <f>IF(COUNT(G20:K20)=0,"", IF(COUNT(G20:K20)=2,SUM(G20:K20)*1.5, IF(COUNT(G20:K20)=3,SUM(G20:K20), IF(COUNT(G20:K20)=5,SUM(G20:K20)-MIN(G20:K20)-MAX(G20:K20), ))))</f>
        <v/>
      </c>
      <c r="M20" s="51" t="str">
        <f t="shared" ref="M20:M21" si="2">IF(ISNUMBER(L20),L20*F20,"")</f>
        <v/>
      </c>
      <c r="N20" s="54" t="str">
        <f>M20</f>
        <v/>
      </c>
    </row>
    <row r="21" spans="2:14" ht="15" customHeight="1" x14ac:dyDescent="0.2">
      <c r="B21" s="55" t="s">
        <v>10</v>
      </c>
      <c r="C21" s="25"/>
      <c r="D21" s="23" t="e">
        <f>VLOOKUP($C21,DiveList!$C$3:$D$71,2,FALSE)</f>
        <v>#N/A</v>
      </c>
      <c r="E21" s="26"/>
      <c r="F21" s="24" t="e">
        <f>VLOOKUP($C21,DiveList!$C$3:$H$71,IF($E21="S",5,IF($E21="P", 4, IF($E21="T", 3,IF($E21="F",6,5)))), FALSE)</f>
        <v>#N/A</v>
      </c>
      <c r="G21" s="33"/>
      <c r="H21" s="33"/>
      <c r="I21" s="33"/>
      <c r="J21" s="33"/>
      <c r="K21" s="33"/>
      <c r="L21" s="53" t="str">
        <f t="shared" ref="L21:L24" si="3">IF(COUNT(G21:K21)=0,"", IF(COUNT(G21:K21)=2,SUM(G21:K21)*1.5, IF(COUNT(G21:K21)=3,SUM(G21:K21), IF(COUNT(G21:K21)=5,SUM(G21:K21)-MIN(G21:K21)-MAX(G21:K21), ))))</f>
        <v/>
      </c>
      <c r="M21" s="51" t="str">
        <f t="shared" si="2"/>
        <v/>
      </c>
      <c r="N21" s="54" t="str">
        <f>IF(AND(ISNUMBER(N20), ISNUMBER(M21)),N20+M21,"")</f>
        <v/>
      </c>
    </row>
    <row r="22" spans="2:14" x14ac:dyDescent="0.2">
      <c r="B22" s="55" t="s">
        <v>11</v>
      </c>
      <c r="C22" s="25"/>
      <c r="D22" s="23" t="e">
        <f>VLOOKUP($C22,DiveList!$C$3:$D$71,2,FALSE)</f>
        <v>#N/A</v>
      </c>
      <c r="E22" s="26"/>
      <c r="F22" s="24" t="e">
        <f>VLOOKUP($C22,DiveList!$C$3:$H$71,IF($E22="S",5,IF($E22="P", 4, IF($E22="T", 3,IF($E22="F",6,5)))), FALSE)</f>
        <v>#N/A</v>
      </c>
      <c r="G22" s="33"/>
      <c r="H22" s="33"/>
      <c r="I22" s="33"/>
      <c r="J22" s="33"/>
      <c r="K22" s="33"/>
      <c r="L22" s="53" t="str">
        <f t="shared" si="3"/>
        <v/>
      </c>
      <c r="M22" s="51" t="str">
        <f>IF(ISNUMBER(L22),L22*F22,"")</f>
        <v/>
      </c>
      <c r="N22" s="54" t="str">
        <f>IF(AND(ISNUMBER(N21), ISNUMBER(M22)),N21+M22,"")</f>
        <v/>
      </c>
    </row>
    <row r="23" spans="2:14" ht="13.5" thickBot="1" x14ac:dyDescent="0.25">
      <c r="B23" s="80" t="s">
        <v>159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3"/>
      <c r="H23" s="33"/>
      <c r="I23" s="33"/>
      <c r="J23" s="33"/>
      <c r="K23" s="33"/>
      <c r="L23" s="53" t="str">
        <f t="shared" si="3"/>
        <v/>
      </c>
      <c r="M23" s="51" t="str">
        <f>IF(ISNUMBER(L23),L23*F23,"")</f>
        <v/>
      </c>
      <c r="N23" s="54" t="str">
        <f>IF(AND(ISNUMBER(N22), ISNUMBER(M23)),N22+M23,"")</f>
        <v/>
      </c>
    </row>
    <row r="24" spans="2:14" ht="20.25" customHeight="1" thickTop="1" thickBot="1" x14ac:dyDescent="0.25">
      <c r="B24" s="56" t="s">
        <v>12</v>
      </c>
      <c r="C24" s="29"/>
      <c r="D24" s="57" t="e">
        <f>VLOOKUP($C24,DiveList!$C$3:$D$71,2,FALSE)</f>
        <v>#N/A</v>
      </c>
      <c r="E24" s="34"/>
      <c r="F24" s="58" t="e">
        <f>VLOOKUP($C24,DiveList!$C$3:$H$71,IF($E24="S",5,IF($E24="P", 4, IF($E24="T", 3,IF($E24="F",6,5)))), FALSE)</f>
        <v>#N/A</v>
      </c>
      <c r="G24" s="35"/>
      <c r="H24" s="36"/>
      <c r="I24" s="36"/>
      <c r="J24" s="36"/>
      <c r="K24" s="36"/>
      <c r="L24" s="59" t="str">
        <f t="shared" si="3"/>
        <v/>
      </c>
      <c r="M24" s="59" t="str">
        <f>IF(ISNUMBER(L24),L24*F24,"")</f>
        <v/>
      </c>
      <c r="N24" s="60" t="str">
        <f>IF(AND(ISNUMBER(N23), ISNUMBER(M24)),N23+M24,"")</f>
        <v/>
      </c>
    </row>
    <row r="25" spans="2:14" ht="14.25" thickTop="1" thickBot="1" x14ac:dyDescent="0.25">
      <c r="B25" s="61"/>
      <c r="C25" s="62"/>
      <c r="D25" s="62"/>
      <c r="E25" s="62"/>
      <c r="F25" s="63"/>
      <c r="G25" s="46"/>
      <c r="H25" s="40"/>
      <c r="I25" s="40"/>
      <c r="J25" s="40"/>
      <c r="K25" s="40"/>
      <c r="L25" s="40"/>
      <c r="M25" s="64" t="s">
        <v>30</v>
      </c>
      <c r="N25" s="74" t="str">
        <f>IF(ISNUMBER(N24),N24,N23)</f>
        <v/>
      </c>
    </row>
    <row r="26" spans="2:14" ht="13.5" thickTop="1" x14ac:dyDescent="0.2">
      <c r="B26" s="61"/>
      <c r="C26" s="62"/>
      <c r="D26" s="62"/>
      <c r="E26" s="62"/>
      <c r="F26" s="63"/>
      <c r="G26" s="46"/>
      <c r="H26" s="40"/>
      <c r="I26" s="40"/>
      <c r="J26" s="40"/>
      <c r="K26" s="40"/>
      <c r="L26" s="40"/>
      <c r="M26" s="64"/>
      <c r="N26" s="73"/>
    </row>
    <row r="27" spans="2:14" ht="15" customHeight="1" thickBot="1" x14ac:dyDescent="0.25"/>
    <row r="28" spans="2:14" ht="15" customHeight="1" x14ac:dyDescent="0.2">
      <c r="B28" s="42" t="s">
        <v>13</v>
      </c>
      <c r="C28" s="82"/>
      <c r="D28" s="43" t="s">
        <v>16</v>
      </c>
      <c r="E28" s="9" t="s">
        <v>110</v>
      </c>
      <c r="F28" s="44"/>
      <c r="G28" s="44"/>
      <c r="H28" s="44"/>
      <c r="I28" s="44"/>
      <c r="J28" s="44"/>
      <c r="K28" s="44"/>
      <c r="L28" s="44"/>
      <c r="M28" s="65" t="s">
        <v>128</v>
      </c>
      <c r="N28" s="84"/>
    </row>
    <row r="29" spans="2:14" ht="15" customHeight="1" thickBot="1" x14ac:dyDescent="0.25">
      <c r="B29" s="71" t="s">
        <v>14</v>
      </c>
      <c r="C29" s="83"/>
      <c r="D29" s="43" t="s">
        <v>17</v>
      </c>
      <c r="E29" s="9" t="s">
        <v>127</v>
      </c>
      <c r="F29" s="44"/>
      <c r="G29" s="44"/>
      <c r="H29" s="44"/>
      <c r="I29" s="44"/>
      <c r="J29" s="44"/>
      <c r="K29" s="44"/>
      <c r="L29" s="44"/>
      <c r="M29" s="72" t="s">
        <v>129</v>
      </c>
      <c r="N29" s="85"/>
    </row>
    <row r="30" spans="2:14" ht="15" customHeight="1" x14ac:dyDescent="0.2">
      <c r="B30" s="45"/>
      <c r="C30" s="46"/>
      <c r="D30" s="46"/>
      <c r="E30" s="46"/>
      <c r="F30" s="46"/>
      <c r="G30" s="46"/>
      <c r="H30" s="40"/>
      <c r="I30" s="40"/>
      <c r="J30" s="40"/>
      <c r="K30" s="40"/>
      <c r="L30" s="40"/>
      <c r="M30" s="40"/>
      <c r="N30" s="40"/>
    </row>
    <row r="31" spans="2:14" ht="15" customHeight="1" x14ac:dyDescent="0.2">
      <c r="B31" s="47"/>
      <c r="C31" s="48" t="s">
        <v>3</v>
      </c>
      <c r="D31" s="49" t="s">
        <v>4</v>
      </c>
      <c r="E31" s="49" t="s">
        <v>5</v>
      </c>
      <c r="F31" s="49" t="s">
        <v>6</v>
      </c>
      <c r="G31" s="49">
        <v>1</v>
      </c>
      <c r="H31" s="50">
        <v>2</v>
      </c>
      <c r="I31" s="50">
        <v>3</v>
      </c>
      <c r="J31" s="50">
        <v>4</v>
      </c>
      <c r="K31" s="50">
        <v>5</v>
      </c>
      <c r="L31" s="51" t="s">
        <v>7</v>
      </c>
      <c r="M31" s="51" t="s">
        <v>8</v>
      </c>
      <c r="N31" s="51" t="s">
        <v>126</v>
      </c>
    </row>
    <row r="32" spans="2:14" ht="15" customHeight="1" x14ac:dyDescent="0.2">
      <c r="B32" s="52" t="s">
        <v>9</v>
      </c>
      <c r="C32" s="30">
        <v>101</v>
      </c>
      <c r="D32" s="27" t="s">
        <v>22</v>
      </c>
      <c r="E32" s="28"/>
      <c r="F32" s="24">
        <v>1.9</v>
      </c>
      <c r="G32" s="31"/>
      <c r="H32" s="32"/>
      <c r="I32" s="32"/>
      <c r="J32" s="32"/>
      <c r="K32" s="32"/>
      <c r="L32" s="53" t="str">
        <f>IF(COUNT(G32:K32)=0,"", IF(COUNT(G32:K32)=2,SUM(G32:K32)*1.5, IF(COUNT(G32:K32)=3,SUM(G32:K32), IF(COUNT(G32:K32)=5,SUM(G32:K32)-MIN(G32:K32)-MAX(G32:K32), ))))</f>
        <v/>
      </c>
      <c r="M32" s="51" t="str">
        <f t="shared" ref="M32:M33" si="4">IF(ISNUMBER(L32),L32*F32,"")</f>
        <v/>
      </c>
      <c r="N32" s="54" t="str">
        <f>M32</f>
        <v/>
      </c>
    </row>
    <row r="33" spans="2:14" ht="15" customHeight="1" x14ac:dyDescent="0.2">
      <c r="B33" s="55" t="s">
        <v>10</v>
      </c>
      <c r="C33" s="25"/>
      <c r="D33" s="23" t="e">
        <f>VLOOKUP($C33,DiveList!$C$3:$D$71,2,FALSE)</f>
        <v>#N/A</v>
      </c>
      <c r="E33" s="26"/>
      <c r="F33" s="24" t="e">
        <f>VLOOKUP($C33,DiveList!$C$3:$H$71,IF($E33="S",5,IF($E33="P", 4, IF($E33="T", 3,IF($E33="F",6,5)))), FALSE)</f>
        <v>#N/A</v>
      </c>
      <c r="G33" s="33"/>
      <c r="H33" s="33"/>
      <c r="I33" s="33"/>
      <c r="J33" s="33"/>
      <c r="K33" s="33"/>
      <c r="L33" s="53" t="str">
        <f t="shared" ref="L33:L36" si="5">IF(COUNT(G33:K33)=0,"", IF(COUNT(G33:K33)=2,SUM(G33:K33)*1.5, IF(COUNT(G33:K33)=3,SUM(G33:K33), IF(COUNT(G33:K33)=5,SUM(G33:K33)-MIN(G33:K33)-MAX(G33:K33), ))))</f>
        <v/>
      </c>
      <c r="M33" s="51" t="str">
        <f t="shared" si="4"/>
        <v/>
      </c>
      <c r="N33" s="54" t="str">
        <f>IF(AND(ISNUMBER(N32), ISNUMBER(M33)),N32+M33,"")</f>
        <v/>
      </c>
    </row>
    <row r="34" spans="2:14" x14ac:dyDescent="0.2">
      <c r="B34" s="55" t="s">
        <v>11</v>
      </c>
      <c r="C34" s="25"/>
      <c r="D34" s="23" t="e">
        <f>VLOOKUP($C34,DiveList!$C$3:$D$71,2,FALSE)</f>
        <v>#N/A</v>
      </c>
      <c r="E34" s="26"/>
      <c r="F34" s="24" t="e">
        <f>VLOOKUP($C34,DiveList!$C$3:$H$71,IF($E34="S",5,IF($E34="P", 4, IF($E34="T", 3,IF($E34="F",6,5)))), FALSE)</f>
        <v>#N/A</v>
      </c>
      <c r="G34" s="33"/>
      <c r="H34" s="33"/>
      <c r="I34" s="33"/>
      <c r="J34" s="33"/>
      <c r="K34" s="33"/>
      <c r="L34" s="53" t="str">
        <f t="shared" si="5"/>
        <v/>
      </c>
      <c r="M34" s="51" t="str">
        <f>IF(ISNUMBER(L34),L34*F34,"")</f>
        <v/>
      </c>
      <c r="N34" s="54" t="str">
        <f>IF(AND(ISNUMBER(N33), ISNUMBER(M34)),N33+M34,"")</f>
        <v/>
      </c>
    </row>
    <row r="35" spans="2:14" ht="13.5" thickBot="1" x14ac:dyDescent="0.25">
      <c r="B35" s="80" t="s">
        <v>159</v>
      </c>
      <c r="C35" s="25"/>
      <c r="D35" s="23" t="e">
        <f>VLOOKUP($C35,DiveList!$C$3:$D$71,2,FALSE)</f>
        <v>#N/A</v>
      </c>
      <c r="E35" s="26"/>
      <c r="F35" s="24" t="e">
        <f>VLOOKUP($C35,DiveList!$C$3:$H$71,IF($E35="S",5,IF($E35="P", 4, IF($E35="T", 3,IF($E35="F",6,5)))), FALSE)</f>
        <v>#N/A</v>
      </c>
      <c r="G35" s="33"/>
      <c r="H35" s="33"/>
      <c r="I35" s="33"/>
      <c r="J35" s="33"/>
      <c r="K35" s="33"/>
      <c r="L35" s="53" t="str">
        <f t="shared" si="5"/>
        <v/>
      </c>
      <c r="M35" s="51" t="str">
        <f>IF(ISNUMBER(L35),L35*F35,"")</f>
        <v/>
      </c>
      <c r="N35" s="54" t="str">
        <f>IF(AND(ISNUMBER(N34), ISNUMBER(M35)),N34+M35,"")</f>
        <v/>
      </c>
    </row>
    <row r="36" spans="2:14" ht="20.25" customHeight="1" thickTop="1" thickBot="1" x14ac:dyDescent="0.25">
      <c r="B36" s="56" t="s">
        <v>12</v>
      </c>
      <c r="C36" s="29"/>
      <c r="D36" s="57" t="e">
        <f>VLOOKUP($C36,DiveList!$C$3:$D$71,2,FALSE)</f>
        <v>#N/A</v>
      </c>
      <c r="E36" s="34"/>
      <c r="F36" s="58" t="e">
        <f>VLOOKUP($C36,DiveList!$C$3:$H$71,IF($E36="S",5,IF($E36="P", 4, IF($E36="T", 3,IF($E36="F",6,5)))), FALSE)</f>
        <v>#N/A</v>
      </c>
      <c r="G36" s="35"/>
      <c r="H36" s="36"/>
      <c r="I36" s="36"/>
      <c r="J36" s="36"/>
      <c r="K36" s="36"/>
      <c r="L36" s="59" t="str">
        <f t="shared" si="5"/>
        <v/>
      </c>
      <c r="M36" s="59" t="str">
        <f>IF(ISNUMBER(L36),L36*F36,"")</f>
        <v/>
      </c>
      <c r="N36" s="60" t="str">
        <f>IF(AND(ISNUMBER(N35), ISNUMBER(M36)),N35+M36,"")</f>
        <v/>
      </c>
    </row>
    <row r="37" spans="2:14" ht="14.25" thickTop="1" thickBot="1" x14ac:dyDescent="0.25">
      <c r="B37" s="61"/>
      <c r="C37" s="62"/>
      <c r="D37" s="62"/>
      <c r="E37" s="62"/>
      <c r="F37" s="63"/>
      <c r="G37" s="46"/>
      <c r="H37" s="40"/>
      <c r="I37" s="40"/>
      <c r="J37" s="40"/>
      <c r="K37" s="40"/>
      <c r="L37" s="40"/>
      <c r="M37" s="64" t="s">
        <v>30</v>
      </c>
      <c r="N37" s="74" t="str">
        <f>IF(ISNUMBER(N36),N36,N35)</f>
        <v/>
      </c>
    </row>
    <row r="38" spans="2:14" ht="13.5" thickTop="1" x14ac:dyDescent="0.2"/>
    <row r="39" spans="2:14" ht="13.5" thickBot="1" x14ac:dyDescent="0.25"/>
    <row r="40" spans="2:14" ht="15" customHeight="1" x14ac:dyDescent="0.2">
      <c r="B40" s="42" t="s">
        <v>13</v>
      </c>
      <c r="C40" s="82"/>
      <c r="D40" s="43" t="s">
        <v>16</v>
      </c>
      <c r="E40" s="9" t="s">
        <v>110</v>
      </c>
      <c r="F40" s="44"/>
      <c r="G40" s="44"/>
      <c r="H40" s="44"/>
      <c r="I40" s="44"/>
      <c r="J40" s="44"/>
      <c r="K40" s="44"/>
      <c r="L40" s="44"/>
      <c r="M40" s="65" t="s">
        <v>128</v>
      </c>
      <c r="N40" s="84"/>
    </row>
    <row r="41" spans="2:14" ht="15" customHeight="1" thickBot="1" x14ac:dyDescent="0.25">
      <c r="B41" s="71" t="s">
        <v>14</v>
      </c>
      <c r="C41" s="83"/>
      <c r="D41" s="43" t="s">
        <v>17</v>
      </c>
      <c r="E41" s="9" t="s">
        <v>127</v>
      </c>
      <c r="F41" s="44"/>
      <c r="G41" s="44"/>
      <c r="H41" s="44"/>
      <c r="I41" s="44"/>
      <c r="J41" s="44"/>
      <c r="K41" s="44"/>
      <c r="L41" s="44"/>
      <c r="M41" s="72" t="s">
        <v>129</v>
      </c>
      <c r="N41" s="85"/>
    </row>
    <row r="42" spans="2:14" ht="15" customHeight="1" x14ac:dyDescent="0.2">
      <c r="B42" s="45"/>
      <c r="C42" s="46"/>
      <c r="D42" s="46"/>
      <c r="E42" s="46"/>
      <c r="F42" s="46"/>
      <c r="G42" s="46"/>
      <c r="H42" s="40"/>
      <c r="I42" s="40"/>
      <c r="J42" s="40"/>
      <c r="K42" s="40"/>
      <c r="L42" s="40"/>
      <c r="M42" s="40"/>
      <c r="N42" s="40"/>
    </row>
    <row r="43" spans="2:14" ht="15" customHeight="1" x14ac:dyDescent="0.2">
      <c r="B43" s="47"/>
      <c r="C43" s="48" t="s">
        <v>3</v>
      </c>
      <c r="D43" s="49" t="s">
        <v>4</v>
      </c>
      <c r="E43" s="49" t="s">
        <v>5</v>
      </c>
      <c r="F43" s="49" t="s">
        <v>6</v>
      </c>
      <c r="G43" s="49">
        <v>1</v>
      </c>
      <c r="H43" s="50">
        <v>2</v>
      </c>
      <c r="I43" s="50">
        <v>3</v>
      </c>
      <c r="J43" s="50">
        <v>4</v>
      </c>
      <c r="K43" s="50">
        <v>5</v>
      </c>
      <c r="L43" s="51" t="s">
        <v>7</v>
      </c>
      <c r="M43" s="51" t="s">
        <v>8</v>
      </c>
      <c r="N43" s="51" t="s">
        <v>126</v>
      </c>
    </row>
    <row r="44" spans="2:14" ht="15" customHeight="1" x14ac:dyDescent="0.2">
      <c r="B44" s="52" t="s">
        <v>9</v>
      </c>
      <c r="C44" s="30">
        <v>101</v>
      </c>
      <c r="D44" s="27" t="s">
        <v>22</v>
      </c>
      <c r="E44" s="28"/>
      <c r="F44" s="24">
        <v>1.9</v>
      </c>
      <c r="G44" s="31"/>
      <c r="H44" s="32"/>
      <c r="I44" s="32"/>
      <c r="J44" s="32"/>
      <c r="K44" s="32"/>
      <c r="L44" s="53" t="str">
        <f>IF(COUNT(G44:K44)=0,"", IF(COUNT(G44:K44)=2,SUM(G44:K44)*1.5, IF(COUNT(G44:K44)=3,SUM(G44:K44), IF(COUNT(G44:K44)=5,SUM(G44:K44)-MIN(G44:K44)-MAX(G44:K44), ))))</f>
        <v/>
      </c>
      <c r="M44" s="51" t="str">
        <f t="shared" ref="M44:M45" si="6">IF(ISNUMBER(L44),L44*F44,"")</f>
        <v/>
      </c>
      <c r="N44" s="54" t="str">
        <f>M44</f>
        <v/>
      </c>
    </row>
    <row r="45" spans="2:14" ht="15" customHeight="1" x14ac:dyDescent="0.2">
      <c r="B45" s="55" t="s">
        <v>10</v>
      </c>
      <c r="C45" s="25"/>
      <c r="D45" s="23" t="e">
        <f>VLOOKUP($C45,DiveList!$C$3:$D$71,2,FALSE)</f>
        <v>#N/A</v>
      </c>
      <c r="E45" s="26"/>
      <c r="F45" s="24" t="e">
        <f>VLOOKUP($C45,DiveList!$C$3:$H$71,IF($E45="S",5,IF($E45="P", 4, IF($E45="T", 3,IF($E45="F",6,5)))), FALSE)</f>
        <v>#N/A</v>
      </c>
      <c r="G45" s="33"/>
      <c r="H45" s="33"/>
      <c r="I45" s="33"/>
      <c r="J45" s="33"/>
      <c r="K45" s="33"/>
      <c r="L45" s="53" t="str">
        <f t="shared" ref="L45:L48" si="7">IF(COUNT(G45:K45)=0,"", IF(COUNT(G45:K45)=2,SUM(G45:K45)*1.5, IF(COUNT(G45:K45)=3,SUM(G45:K45), IF(COUNT(G45:K45)=5,SUM(G45:K45)-MIN(G45:K45)-MAX(G45:K45), ))))</f>
        <v/>
      </c>
      <c r="M45" s="51" t="str">
        <f t="shared" si="6"/>
        <v/>
      </c>
      <c r="N45" s="54" t="str">
        <f>IF(AND(ISNUMBER(N44), ISNUMBER(M45)),N44+M45,"")</f>
        <v/>
      </c>
    </row>
    <row r="46" spans="2:14" x14ac:dyDescent="0.2">
      <c r="B46" s="55" t="s">
        <v>11</v>
      </c>
      <c r="C46" s="25"/>
      <c r="D46" s="23" t="e">
        <f>VLOOKUP($C46,DiveList!$C$3:$D$71,2,FALSE)</f>
        <v>#N/A</v>
      </c>
      <c r="E46" s="26"/>
      <c r="F46" s="24" t="e">
        <f>VLOOKUP($C46,DiveList!$C$3:$H$71,IF($E46="S",5,IF($E46="P", 4, IF($E46="T", 3,IF($E46="F",6,5)))), FALSE)</f>
        <v>#N/A</v>
      </c>
      <c r="G46" s="33"/>
      <c r="H46" s="33"/>
      <c r="I46" s="33"/>
      <c r="J46" s="33"/>
      <c r="K46" s="33"/>
      <c r="L46" s="53" t="str">
        <f t="shared" si="7"/>
        <v/>
      </c>
      <c r="M46" s="51" t="str">
        <f>IF(ISNUMBER(L46),L46*F46,"")</f>
        <v/>
      </c>
      <c r="N46" s="54" t="str">
        <f>IF(AND(ISNUMBER(N45), ISNUMBER(M46)),N45+M46,"")</f>
        <v/>
      </c>
    </row>
    <row r="47" spans="2:14" ht="13.5" thickBot="1" x14ac:dyDescent="0.25">
      <c r="B47" s="80" t="s">
        <v>159</v>
      </c>
      <c r="C47" s="25"/>
      <c r="D47" s="23" t="e">
        <f>VLOOKUP($C47,DiveList!$C$3:$D$71,2,FALSE)</f>
        <v>#N/A</v>
      </c>
      <c r="E47" s="26"/>
      <c r="F47" s="24" t="e">
        <f>VLOOKUP($C47,DiveList!$C$3:$H$71,IF($E47="S",5,IF($E47="P", 4, IF($E47="T", 3,IF($E47="F",6,5)))), FALSE)</f>
        <v>#N/A</v>
      </c>
      <c r="G47" s="33"/>
      <c r="H47" s="33"/>
      <c r="I47" s="33"/>
      <c r="J47" s="33"/>
      <c r="K47" s="33"/>
      <c r="L47" s="53" t="str">
        <f t="shared" si="7"/>
        <v/>
      </c>
      <c r="M47" s="51" t="str">
        <f>IF(ISNUMBER(L47),L47*F47,"")</f>
        <v/>
      </c>
      <c r="N47" s="54" t="str">
        <f>IF(AND(ISNUMBER(N46), ISNUMBER(M47)),N46+M47,"")</f>
        <v/>
      </c>
    </row>
    <row r="48" spans="2:14" ht="20.25" customHeight="1" thickTop="1" thickBot="1" x14ac:dyDescent="0.25">
      <c r="B48" s="56" t="s">
        <v>12</v>
      </c>
      <c r="C48" s="29"/>
      <c r="D48" s="57" t="e">
        <f>VLOOKUP($C48,DiveList!$C$3:$D$71,2,FALSE)</f>
        <v>#N/A</v>
      </c>
      <c r="E48" s="34"/>
      <c r="F48" s="58" t="e">
        <f>VLOOKUP($C48,DiveList!$C$3:$H$71,IF($E48="S",5,IF($E48="P", 4, IF($E48="T", 3,IF($E48="F",6,5)))), FALSE)</f>
        <v>#N/A</v>
      </c>
      <c r="G48" s="35"/>
      <c r="H48" s="36"/>
      <c r="I48" s="36"/>
      <c r="J48" s="36"/>
      <c r="K48" s="36"/>
      <c r="L48" s="59" t="str">
        <f t="shared" si="7"/>
        <v/>
      </c>
      <c r="M48" s="59" t="str">
        <f>IF(ISNUMBER(L48),L48*F48,"")</f>
        <v/>
      </c>
      <c r="N48" s="60" t="str">
        <f>IF(AND(ISNUMBER(N47), ISNUMBER(M48)),N47+M48,"")</f>
        <v/>
      </c>
    </row>
    <row r="49" spans="2:14" ht="14.25" thickTop="1" thickBot="1" x14ac:dyDescent="0.25">
      <c r="B49" s="61"/>
      <c r="C49" s="62"/>
      <c r="D49" s="62"/>
      <c r="E49" s="62"/>
      <c r="F49" s="63"/>
      <c r="G49" s="46"/>
      <c r="H49" s="40"/>
      <c r="I49" s="40"/>
      <c r="J49" s="40"/>
      <c r="K49" s="40"/>
      <c r="L49" s="40"/>
      <c r="M49" s="64" t="s">
        <v>30</v>
      </c>
      <c r="N49" s="74" t="str">
        <f>IF(ISNUMBER(N48),N48,N47)</f>
        <v/>
      </c>
    </row>
    <row r="50" spans="2:14" ht="13.5" thickTop="1" x14ac:dyDescent="0.2">
      <c r="B50" s="61"/>
      <c r="C50" s="62"/>
      <c r="D50" s="62"/>
      <c r="E50" s="62"/>
      <c r="F50" s="63"/>
      <c r="G50" s="46"/>
      <c r="H50" s="40"/>
      <c r="I50" s="40"/>
      <c r="J50" s="40"/>
      <c r="K50" s="40"/>
      <c r="L50" s="40"/>
      <c r="M50" s="64"/>
      <c r="N50" s="73"/>
    </row>
    <row r="51" spans="2:14" ht="15" customHeight="1" thickBot="1" x14ac:dyDescent="0.25"/>
    <row r="52" spans="2:14" ht="15" customHeight="1" x14ac:dyDescent="0.2">
      <c r="B52" s="42" t="s">
        <v>13</v>
      </c>
      <c r="C52" s="82"/>
      <c r="D52" s="43" t="s">
        <v>16</v>
      </c>
      <c r="E52" s="9" t="s">
        <v>110</v>
      </c>
      <c r="F52" s="44"/>
      <c r="G52" s="44"/>
      <c r="H52" s="44"/>
      <c r="I52" s="44"/>
      <c r="J52" s="44"/>
      <c r="K52" s="44"/>
      <c r="L52" s="44"/>
      <c r="M52" s="65" t="s">
        <v>128</v>
      </c>
      <c r="N52" s="84"/>
    </row>
    <row r="53" spans="2:14" ht="15" customHeight="1" thickBot="1" x14ac:dyDescent="0.25">
      <c r="B53" s="71" t="s">
        <v>14</v>
      </c>
      <c r="C53" s="83"/>
      <c r="D53" s="43" t="s">
        <v>17</v>
      </c>
      <c r="E53" s="9" t="s">
        <v>127</v>
      </c>
      <c r="F53" s="44"/>
      <c r="G53" s="44"/>
      <c r="H53" s="44"/>
      <c r="I53" s="44"/>
      <c r="J53" s="44"/>
      <c r="K53" s="44"/>
      <c r="L53" s="44"/>
      <c r="M53" s="72" t="s">
        <v>129</v>
      </c>
      <c r="N53" s="85"/>
    </row>
    <row r="54" spans="2:14" ht="15" customHeight="1" x14ac:dyDescent="0.2">
      <c r="B54" s="45"/>
      <c r="C54" s="46"/>
      <c r="D54" s="46"/>
      <c r="E54" s="46"/>
      <c r="F54" s="46"/>
      <c r="G54" s="46"/>
      <c r="H54" s="40"/>
      <c r="I54" s="40"/>
      <c r="J54" s="40"/>
      <c r="K54" s="40"/>
      <c r="L54" s="40"/>
      <c r="M54" s="40"/>
      <c r="N54" s="40"/>
    </row>
    <row r="55" spans="2:14" ht="15" customHeight="1" x14ac:dyDescent="0.2">
      <c r="B55" s="47"/>
      <c r="C55" s="48" t="s">
        <v>3</v>
      </c>
      <c r="D55" s="49" t="s">
        <v>4</v>
      </c>
      <c r="E55" s="49" t="s">
        <v>5</v>
      </c>
      <c r="F55" s="49" t="s">
        <v>6</v>
      </c>
      <c r="G55" s="49">
        <v>1</v>
      </c>
      <c r="H55" s="50">
        <v>2</v>
      </c>
      <c r="I55" s="50">
        <v>3</v>
      </c>
      <c r="J55" s="50">
        <v>4</v>
      </c>
      <c r="K55" s="50">
        <v>5</v>
      </c>
      <c r="L55" s="51" t="s">
        <v>7</v>
      </c>
      <c r="M55" s="51" t="s">
        <v>8</v>
      </c>
      <c r="N55" s="51" t="s">
        <v>126</v>
      </c>
    </row>
    <row r="56" spans="2:14" ht="15" customHeight="1" x14ac:dyDescent="0.2">
      <c r="B56" s="52" t="s">
        <v>9</v>
      </c>
      <c r="C56" s="30">
        <v>101</v>
      </c>
      <c r="D56" s="27" t="s">
        <v>22</v>
      </c>
      <c r="E56" s="28"/>
      <c r="F56" s="24">
        <v>1.9</v>
      </c>
      <c r="G56" s="31"/>
      <c r="H56" s="32"/>
      <c r="I56" s="32"/>
      <c r="J56" s="32"/>
      <c r="K56" s="32"/>
      <c r="L56" s="53" t="str">
        <f>IF(COUNT(G56:K56)=0,"", IF(COUNT(G56:K56)=2,SUM(G56:K56)*1.5, IF(COUNT(G56:K56)=3,SUM(G56:K56), IF(COUNT(G56:K56)=5,SUM(G56:K56)-MIN(G56:K56)-MAX(G56:K56), ))))</f>
        <v/>
      </c>
      <c r="M56" s="51" t="str">
        <f t="shared" ref="M56:M57" si="8">IF(ISNUMBER(L56),L56*F56,"")</f>
        <v/>
      </c>
      <c r="N56" s="54" t="str">
        <f>M56</f>
        <v/>
      </c>
    </row>
    <row r="57" spans="2:14" ht="15" customHeight="1" x14ac:dyDescent="0.2">
      <c r="B57" s="55" t="s">
        <v>10</v>
      </c>
      <c r="C57" s="25"/>
      <c r="D57" s="23" t="e">
        <f>VLOOKUP($C57,DiveList!$C$3:$D$71,2,FALSE)</f>
        <v>#N/A</v>
      </c>
      <c r="E57" s="26"/>
      <c r="F57" s="24" t="e">
        <f>VLOOKUP($C57,DiveList!$C$3:$H$71,IF($E57="S",5,IF($E57="P", 4, IF($E57="T", 3,IF($E57="F",6,5)))), FALSE)</f>
        <v>#N/A</v>
      </c>
      <c r="G57" s="33"/>
      <c r="H57" s="33"/>
      <c r="I57" s="33"/>
      <c r="J57" s="33"/>
      <c r="K57" s="33"/>
      <c r="L57" s="53" t="str">
        <f t="shared" ref="L57:L60" si="9">IF(COUNT(G57:K57)=0,"", IF(COUNT(G57:K57)=2,SUM(G57:K57)*1.5, IF(COUNT(G57:K57)=3,SUM(G57:K57), IF(COUNT(G57:K57)=5,SUM(G57:K57)-MIN(G57:K57)-MAX(G57:K57), ))))</f>
        <v/>
      </c>
      <c r="M57" s="51" t="str">
        <f t="shared" si="8"/>
        <v/>
      </c>
      <c r="N57" s="54" t="str">
        <f>IF(AND(ISNUMBER(N56), ISNUMBER(M57)),N56+M57,"")</f>
        <v/>
      </c>
    </row>
    <row r="58" spans="2:14" x14ac:dyDescent="0.2">
      <c r="B58" s="55" t="s">
        <v>11</v>
      </c>
      <c r="C58" s="25"/>
      <c r="D58" s="23" t="e">
        <f>VLOOKUP($C58,DiveList!$C$3:$D$71,2,FALSE)</f>
        <v>#N/A</v>
      </c>
      <c r="E58" s="26"/>
      <c r="F58" s="24" t="e">
        <f>VLOOKUP($C58,DiveList!$C$3:$H$71,IF($E58="S",5,IF($E58="P", 4, IF($E58="T", 3,IF($E58="F",6,5)))), FALSE)</f>
        <v>#N/A</v>
      </c>
      <c r="G58" s="33"/>
      <c r="H58" s="33"/>
      <c r="I58" s="33"/>
      <c r="J58" s="33"/>
      <c r="K58" s="33"/>
      <c r="L58" s="53" t="str">
        <f t="shared" si="9"/>
        <v/>
      </c>
      <c r="M58" s="51" t="str">
        <f>IF(ISNUMBER(L58),L58*F58,"")</f>
        <v/>
      </c>
      <c r="N58" s="54" t="str">
        <f>IF(AND(ISNUMBER(N57), ISNUMBER(M58)),N57+M58,"")</f>
        <v/>
      </c>
    </row>
    <row r="59" spans="2:14" ht="13.5" thickBot="1" x14ac:dyDescent="0.25">
      <c r="B59" s="80" t="s">
        <v>159</v>
      </c>
      <c r="C59" s="25"/>
      <c r="D59" s="23" t="e">
        <f>VLOOKUP($C59,DiveList!$C$3:$D$71,2,FALSE)</f>
        <v>#N/A</v>
      </c>
      <c r="E59" s="26"/>
      <c r="F59" s="24" t="e">
        <f>VLOOKUP($C59,DiveList!$C$3:$H$71,IF($E59="S",5,IF($E59="P", 4, IF($E59="T", 3,IF($E59="F",6,5)))), FALSE)</f>
        <v>#N/A</v>
      </c>
      <c r="G59" s="33"/>
      <c r="H59" s="33"/>
      <c r="I59" s="33"/>
      <c r="J59" s="33"/>
      <c r="K59" s="33"/>
      <c r="L59" s="53" t="str">
        <f t="shared" si="9"/>
        <v/>
      </c>
      <c r="M59" s="51" t="str">
        <f>IF(ISNUMBER(L59),L59*F59,"")</f>
        <v/>
      </c>
      <c r="N59" s="54" t="str">
        <f>IF(AND(ISNUMBER(N58), ISNUMBER(M59)),N58+M59,"")</f>
        <v/>
      </c>
    </row>
    <row r="60" spans="2:14" ht="20.25" customHeight="1" thickTop="1" thickBot="1" x14ac:dyDescent="0.25">
      <c r="B60" s="56" t="s">
        <v>12</v>
      </c>
      <c r="C60" s="29"/>
      <c r="D60" s="57" t="e">
        <f>VLOOKUP($C60,DiveList!$C$3:$D$71,2,FALSE)</f>
        <v>#N/A</v>
      </c>
      <c r="E60" s="34"/>
      <c r="F60" s="58" t="e">
        <f>VLOOKUP($C60,DiveList!$C$3:$H$71,IF($E60="S",5,IF($E60="P", 4, IF($E60="T", 3,IF($E60="F",6,5)))), FALSE)</f>
        <v>#N/A</v>
      </c>
      <c r="G60" s="35"/>
      <c r="H60" s="36"/>
      <c r="I60" s="36"/>
      <c r="J60" s="36"/>
      <c r="K60" s="36"/>
      <c r="L60" s="59" t="str">
        <f t="shared" si="9"/>
        <v/>
      </c>
      <c r="M60" s="59" t="str">
        <f>IF(ISNUMBER(L60),L60*F60,"")</f>
        <v/>
      </c>
      <c r="N60" s="60" t="str">
        <f>IF(AND(ISNUMBER(N59), ISNUMBER(M60)),N59+M60,"")</f>
        <v/>
      </c>
    </row>
    <row r="61" spans="2:14" ht="14.25" thickTop="1" thickBot="1" x14ac:dyDescent="0.25">
      <c r="B61" s="61"/>
      <c r="C61" s="62"/>
      <c r="D61" s="62"/>
      <c r="E61" s="62"/>
      <c r="F61" s="63"/>
      <c r="G61" s="46"/>
      <c r="H61" s="40"/>
      <c r="I61" s="40"/>
      <c r="J61" s="40"/>
      <c r="K61" s="40"/>
      <c r="L61" s="40"/>
      <c r="M61" s="64" t="s">
        <v>30</v>
      </c>
      <c r="N61" s="74" t="str">
        <f>IF(ISNUMBER(N60),N60,N59)</f>
        <v/>
      </c>
    </row>
    <row r="62" spans="2:14" ht="13.5" thickTop="1" x14ac:dyDescent="0.2">
      <c r="B62" s="61"/>
      <c r="C62" s="62"/>
      <c r="D62" s="62"/>
      <c r="E62" s="62"/>
      <c r="F62" s="63"/>
      <c r="G62" s="46"/>
      <c r="H62" s="40"/>
      <c r="I62" s="40"/>
      <c r="J62" s="40"/>
      <c r="K62" s="40"/>
      <c r="L62" s="40"/>
      <c r="M62" s="64"/>
      <c r="N62" s="73"/>
    </row>
    <row r="63" spans="2:14" ht="15" customHeight="1" thickBot="1" x14ac:dyDescent="0.25"/>
    <row r="64" spans="2:14" ht="15" customHeight="1" x14ac:dyDescent="0.2">
      <c r="B64" s="42" t="s">
        <v>13</v>
      </c>
      <c r="C64" s="82"/>
      <c r="D64" s="43" t="s">
        <v>16</v>
      </c>
      <c r="E64" s="9" t="s">
        <v>110</v>
      </c>
      <c r="F64" s="44"/>
      <c r="G64" s="44"/>
      <c r="H64" s="44"/>
      <c r="I64" s="44"/>
      <c r="J64" s="44"/>
      <c r="K64" s="44"/>
      <c r="L64" s="44"/>
      <c r="M64" s="65" t="s">
        <v>128</v>
      </c>
      <c r="N64" s="84"/>
    </row>
    <row r="65" spans="2:14" ht="15" customHeight="1" thickBot="1" x14ac:dyDescent="0.25">
      <c r="B65" s="71" t="s">
        <v>14</v>
      </c>
      <c r="C65" s="83"/>
      <c r="D65" s="43" t="s">
        <v>17</v>
      </c>
      <c r="E65" s="9" t="s">
        <v>127</v>
      </c>
      <c r="F65" s="44"/>
      <c r="G65" s="44"/>
      <c r="H65" s="44"/>
      <c r="I65" s="44"/>
      <c r="J65" s="44"/>
      <c r="K65" s="44"/>
      <c r="L65" s="44"/>
      <c r="M65" s="72" t="s">
        <v>129</v>
      </c>
      <c r="N65" s="85"/>
    </row>
    <row r="66" spans="2:14" ht="15" customHeight="1" x14ac:dyDescent="0.2">
      <c r="B66" s="45"/>
      <c r="C66" s="46"/>
      <c r="D66" s="46"/>
      <c r="E66" s="46"/>
      <c r="F66" s="46"/>
      <c r="G66" s="46"/>
      <c r="H66" s="40"/>
      <c r="I66" s="40"/>
      <c r="J66" s="40"/>
      <c r="K66" s="40"/>
      <c r="L66" s="40"/>
      <c r="M66" s="40"/>
      <c r="N66" s="40"/>
    </row>
    <row r="67" spans="2:14" ht="15" customHeight="1" x14ac:dyDescent="0.2">
      <c r="B67" s="47"/>
      <c r="C67" s="48" t="s">
        <v>3</v>
      </c>
      <c r="D67" s="49" t="s">
        <v>4</v>
      </c>
      <c r="E67" s="49" t="s">
        <v>5</v>
      </c>
      <c r="F67" s="49" t="s">
        <v>6</v>
      </c>
      <c r="G67" s="49">
        <v>1</v>
      </c>
      <c r="H67" s="50">
        <v>2</v>
      </c>
      <c r="I67" s="50">
        <v>3</v>
      </c>
      <c r="J67" s="50">
        <v>4</v>
      </c>
      <c r="K67" s="50">
        <v>5</v>
      </c>
      <c r="L67" s="51" t="s">
        <v>7</v>
      </c>
      <c r="M67" s="51" t="s">
        <v>8</v>
      </c>
      <c r="N67" s="51" t="s">
        <v>126</v>
      </c>
    </row>
    <row r="68" spans="2:14" ht="15" customHeight="1" x14ac:dyDescent="0.2">
      <c r="B68" s="52" t="s">
        <v>9</v>
      </c>
      <c r="C68" s="30">
        <v>101</v>
      </c>
      <c r="D68" s="27" t="s">
        <v>22</v>
      </c>
      <c r="E68" s="28"/>
      <c r="F68" s="24">
        <v>1.9</v>
      </c>
      <c r="G68" s="31"/>
      <c r="H68" s="32"/>
      <c r="I68" s="32"/>
      <c r="J68" s="32"/>
      <c r="K68" s="32"/>
      <c r="L68" s="53" t="str">
        <f>IF(COUNT(G68:K68)=0,"", IF(COUNT(G68:K68)=2,SUM(G68:K68)*1.5, IF(COUNT(G68:K68)=3,SUM(G68:K68), IF(COUNT(G68:K68)=5,SUM(G68:K68)-MIN(G68:K68)-MAX(G68:K68), ))))</f>
        <v/>
      </c>
      <c r="M68" s="51" t="str">
        <f t="shared" ref="M68:M69" si="10">IF(ISNUMBER(L68),L68*F68,"")</f>
        <v/>
      </c>
      <c r="N68" s="54" t="str">
        <f>M68</f>
        <v/>
      </c>
    </row>
    <row r="69" spans="2:14" ht="15" customHeight="1" x14ac:dyDescent="0.2">
      <c r="B69" s="55" t="s">
        <v>10</v>
      </c>
      <c r="C69" s="25"/>
      <c r="D69" s="23" t="e">
        <f>VLOOKUP($C69,DiveList!$C$3:$D$71,2,FALSE)</f>
        <v>#N/A</v>
      </c>
      <c r="E69" s="26"/>
      <c r="F69" s="24" t="e">
        <f>VLOOKUP($C69,DiveList!$C$3:$H$71,IF($E69="S",5,IF($E69="P", 4, IF($E69="T", 3,IF($E69="F",6,5)))), FALSE)</f>
        <v>#N/A</v>
      </c>
      <c r="G69" s="33"/>
      <c r="H69" s="33"/>
      <c r="I69" s="33"/>
      <c r="J69" s="33"/>
      <c r="K69" s="33"/>
      <c r="L69" s="53" t="str">
        <f t="shared" ref="L69:L72" si="11">IF(COUNT(G69:K69)=0,"", IF(COUNT(G69:K69)=2,SUM(G69:K69)*1.5, IF(COUNT(G69:K69)=3,SUM(G69:K69), IF(COUNT(G69:K69)=5,SUM(G69:K69)-MIN(G69:K69)-MAX(G69:K69), ))))</f>
        <v/>
      </c>
      <c r="M69" s="51" t="str">
        <f t="shared" si="10"/>
        <v/>
      </c>
      <c r="N69" s="54" t="str">
        <f>IF(AND(ISNUMBER(N68), ISNUMBER(M69)),N68+M69,"")</f>
        <v/>
      </c>
    </row>
    <row r="70" spans="2:14" x14ac:dyDescent="0.2">
      <c r="B70" s="55" t="s">
        <v>11</v>
      </c>
      <c r="C70" s="25"/>
      <c r="D70" s="23" t="e">
        <f>VLOOKUP($C70,DiveList!$C$3:$D$71,2,FALSE)</f>
        <v>#N/A</v>
      </c>
      <c r="E70" s="26"/>
      <c r="F70" s="24" t="e">
        <f>VLOOKUP($C70,DiveList!$C$3:$H$71,IF($E70="S",5,IF($E70="P", 4, IF($E70="T", 3,IF($E70="F",6,5)))), FALSE)</f>
        <v>#N/A</v>
      </c>
      <c r="G70" s="33"/>
      <c r="H70" s="33"/>
      <c r="I70" s="33"/>
      <c r="J70" s="33"/>
      <c r="K70" s="33"/>
      <c r="L70" s="53" t="str">
        <f t="shared" si="11"/>
        <v/>
      </c>
      <c r="M70" s="51" t="str">
        <f>IF(ISNUMBER(L70),L70*F70,"")</f>
        <v/>
      </c>
      <c r="N70" s="54" t="str">
        <f>IF(AND(ISNUMBER(N69), ISNUMBER(M70)),N69+M70,"")</f>
        <v/>
      </c>
    </row>
    <row r="71" spans="2:14" ht="13.5" thickBot="1" x14ac:dyDescent="0.25">
      <c r="B71" s="80" t="s">
        <v>159</v>
      </c>
      <c r="C71" s="25"/>
      <c r="D71" s="23" t="e">
        <f>VLOOKUP($C71,DiveList!$C$3:$D$71,2,FALSE)</f>
        <v>#N/A</v>
      </c>
      <c r="E71" s="26"/>
      <c r="F71" s="24" t="e">
        <f>VLOOKUP($C71,DiveList!$C$3:$H$71,IF($E71="S",5,IF($E71="P", 4, IF($E71="T", 3,IF($E71="F",6,5)))), FALSE)</f>
        <v>#N/A</v>
      </c>
      <c r="G71" s="33"/>
      <c r="H71" s="33"/>
      <c r="I71" s="33"/>
      <c r="J71" s="33"/>
      <c r="K71" s="33"/>
      <c r="L71" s="53" t="str">
        <f t="shared" si="11"/>
        <v/>
      </c>
      <c r="M71" s="51" t="str">
        <f>IF(ISNUMBER(L71),L71*F71,"")</f>
        <v/>
      </c>
      <c r="N71" s="54" t="str">
        <f>IF(AND(ISNUMBER(N70), ISNUMBER(M71)),N70+M71,"")</f>
        <v/>
      </c>
    </row>
    <row r="72" spans="2:14" ht="20.25" customHeight="1" thickTop="1" thickBot="1" x14ac:dyDescent="0.25">
      <c r="B72" s="56" t="s">
        <v>12</v>
      </c>
      <c r="C72" s="29"/>
      <c r="D72" s="57" t="e">
        <f>VLOOKUP($C72,DiveList!$C$3:$D$71,2,FALSE)</f>
        <v>#N/A</v>
      </c>
      <c r="E72" s="34"/>
      <c r="F72" s="58" t="e">
        <f>VLOOKUP($C72,DiveList!$C$3:$H$71,IF($E72="S",5,IF($E72="P", 4, IF($E72="T", 3,IF($E72="F",6,5)))), FALSE)</f>
        <v>#N/A</v>
      </c>
      <c r="G72" s="35"/>
      <c r="H72" s="36"/>
      <c r="I72" s="36"/>
      <c r="J72" s="36"/>
      <c r="K72" s="36"/>
      <c r="L72" s="59" t="str">
        <f t="shared" si="11"/>
        <v/>
      </c>
      <c r="M72" s="59" t="str">
        <f>IF(ISNUMBER(L72),L72*F72,"")</f>
        <v/>
      </c>
      <c r="N72" s="60" t="str">
        <f>IF(AND(ISNUMBER(N71), ISNUMBER(M72)),N71+M72,"")</f>
        <v/>
      </c>
    </row>
    <row r="73" spans="2:14" ht="14.25" thickTop="1" thickBot="1" x14ac:dyDescent="0.25">
      <c r="B73" s="61"/>
      <c r="C73" s="62"/>
      <c r="D73" s="62"/>
      <c r="E73" s="62"/>
      <c r="F73" s="63"/>
      <c r="G73" s="46"/>
      <c r="H73" s="40"/>
      <c r="I73" s="40"/>
      <c r="J73" s="40"/>
      <c r="K73" s="40"/>
      <c r="L73" s="40"/>
      <c r="M73" s="64" t="s">
        <v>30</v>
      </c>
      <c r="N73" s="74" t="str">
        <f>IF(ISNUMBER(N72),N72,N71)</f>
        <v/>
      </c>
    </row>
    <row r="74" spans="2:14" ht="13.5" thickTop="1" x14ac:dyDescent="0.2">
      <c r="B74" s="61"/>
      <c r="C74" s="62"/>
      <c r="D74" s="62"/>
      <c r="E74" s="62"/>
      <c r="F74" s="63"/>
      <c r="G74" s="46"/>
      <c r="H74" s="40"/>
      <c r="I74" s="40"/>
      <c r="J74" s="40"/>
      <c r="K74" s="40"/>
      <c r="L74" s="40"/>
      <c r="M74" s="64"/>
      <c r="N74" s="73"/>
    </row>
    <row r="75" spans="2:14" ht="15" customHeight="1" thickBot="1" x14ac:dyDescent="0.25"/>
    <row r="76" spans="2:14" ht="15" customHeight="1" x14ac:dyDescent="0.2">
      <c r="B76" s="42" t="s">
        <v>13</v>
      </c>
      <c r="C76" s="82"/>
      <c r="D76" s="43" t="s">
        <v>16</v>
      </c>
      <c r="E76" s="9" t="s">
        <v>110</v>
      </c>
      <c r="F76" s="44"/>
      <c r="G76" s="44"/>
      <c r="H76" s="44"/>
      <c r="I76" s="44"/>
      <c r="J76" s="44"/>
      <c r="K76" s="44"/>
      <c r="L76" s="44"/>
      <c r="M76" s="65" t="s">
        <v>128</v>
      </c>
      <c r="N76" s="84"/>
    </row>
    <row r="77" spans="2:14" ht="15" customHeight="1" thickBot="1" x14ac:dyDescent="0.25">
      <c r="B77" s="71" t="s">
        <v>14</v>
      </c>
      <c r="C77" s="83"/>
      <c r="D77" s="43" t="s">
        <v>17</v>
      </c>
      <c r="E77" s="9" t="s">
        <v>127</v>
      </c>
      <c r="F77" s="44"/>
      <c r="G77" s="44"/>
      <c r="H77" s="44"/>
      <c r="I77" s="44"/>
      <c r="J77" s="44"/>
      <c r="K77" s="44"/>
      <c r="L77" s="44"/>
      <c r="M77" s="72" t="s">
        <v>129</v>
      </c>
      <c r="N77" s="85"/>
    </row>
    <row r="78" spans="2:14" ht="15" customHeight="1" x14ac:dyDescent="0.2">
      <c r="B78" s="45"/>
      <c r="C78" s="46"/>
      <c r="D78" s="46"/>
      <c r="E78" s="46"/>
      <c r="F78" s="46"/>
      <c r="G78" s="46"/>
      <c r="H78" s="40"/>
      <c r="I78" s="40"/>
      <c r="J78" s="40"/>
      <c r="K78" s="40"/>
      <c r="L78" s="40"/>
      <c r="M78" s="40"/>
      <c r="N78" s="40"/>
    </row>
    <row r="79" spans="2:14" ht="15" customHeight="1" x14ac:dyDescent="0.2">
      <c r="B79" s="47"/>
      <c r="C79" s="48" t="s">
        <v>3</v>
      </c>
      <c r="D79" s="49" t="s">
        <v>4</v>
      </c>
      <c r="E79" s="49" t="s">
        <v>5</v>
      </c>
      <c r="F79" s="49" t="s">
        <v>6</v>
      </c>
      <c r="G79" s="49">
        <v>1</v>
      </c>
      <c r="H79" s="50">
        <v>2</v>
      </c>
      <c r="I79" s="50">
        <v>3</v>
      </c>
      <c r="J79" s="50">
        <v>4</v>
      </c>
      <c r="K79" s="50">
        <v>5</v>
      </c>
      <c r="L79" s="51" t="s">
        <v>7</v>
      </c>
      <c r="M79" s="51" t="s">
        <v>8</v>
      </c>
      <c r="N79" s="51" t="s">
        <v>126</v>
      </c>
    </row>
    <row r="80" spans="2:14" ht="15" customHeight="1" x14ac:dyDescent="0.2">
      <c r="B80" s="52" t="s">
        <v>9</v>
      </c>
      <c r="C80" s="30">
        <v>101</v>
      </c>
      <c r="D80" s="27" t="s">
        <v>22</v>
      </c>
      <c r="E80" s="28"/>
      <c r="F80" s="24">
        <v>1.9</v>
      </c>
      <c r="G80" s="31"/>
      <c r="H80" s="32"/>
      <c r="I80" s="32"/>
      <c r="J80" s="32"/>
      <c r="K80" s="32"/>
      <c r="L80" s="53" t="str">
        <f>IF(COUNT(G80:K80)=0,"", IF(COUNT(G80:K80)=2,SUM(G80:K80)*1.5, IF(COUNT(G80:K80)=3,SUM(G80:K80), IF(COUNT(G80:K80)=5,SUM(G80:K80)-MIN(G80:K80)-MAX(G80:K80), ))))</f>
        <v/>
      </c>
      <c r="M80" s="51" t="str">
        <f t="shared" ref="M80:M81" si="12">IF(ISNUMBER(L80),L80*F80,"")</f>
        <v/>
      </c>
      <c r="N80" s="54" t="str">
        <f>M80</f>
        <v/>
      </c>
    </row>
    <row r="81" spans="2:14" ht="15" customHeight="1" x14ac:dyDescent="0.2">
      <c r="B81" s="55" t="s">
        <v>10</v>
      </c>
      <c r="C81" s="25"/>
      <c r="D81" s="23" t="e">
        <f>VLOOKUP($C81,DiveList!$C$3:$D$71,2,FALSE)</f>
        <v>#N/A</v>
      </c>
      <c r="E81" s="26"/>
      <c r="F81" s="24" t="e">
        <f>VLOOKUP($C81,DiveList!$C$3:$H$71,IF($E81="S",5,IF($E81="P", 4, IF($E81="T", 3,IF($E81="F",6,5)))), FALSE)</f>
        <v>#N/A</v>
      </c>
      <c r="G81" s="33"/>
      <c r="H81" s="33"/>
      <c r="I81" s="33"/>
      <c r="J81" s="33"/>
      <c r="K81" s="33"/>
      <c r="L81" s="53" t="str">
        <f t="shared" ref="L81:L84" si="13">IF(COUNT(G81:K81)=0,"", IF(COUNT(G81:K81)=2,SUM(G81:K81)*1.5, IF(COUNT(G81:K81)=3,SUM(G81:K81), IF(COUNT(G81:K81)=5,SUM(G81:K81)-MIN(G81:K81)-MAX(G81:K81), ))))</f>
        <v/>
      </c>
      <c r="M81" s="51" t="str">
        <f t="shared" si="12"/>
        <v/>
      </c>
      <c r="N81" s="54" t="str">
        <f>IF(AND(ISNUMBER(N80), ISNUMBER(M81)),N80+M81,"")</f>
        <v/>
      </c>
    </row>
    <row r="82" spans="2:14" x14ac:dyDescent="0.2">
      <c r="B82" s="55" t="s">
        <v>11</v>
      </c>
      <c r="C82" s="25"/>
      <c r="D82" s="23" t="e">
        <f>VLOOKUP($C82,DiveList!$C$3:$D$71,2,FALSE)</f>
        <v>#N/A</v>
      </c>
      <c r="E82" s="26"/>
      <c r="F82" s="24" t="e">
        <f>VLOOKUP($C82,DiveList!$C$3:$H$71,IF($E82="S",5,IF($E82="P", 4, IF($E82="T", 3,IF($E82="F",6,5)))), FALSE)</f>
        <v>#N/A</v>
      </c>
      <c r="G82" s="33"/>
      <c r="H82" s="33"/>
      <c r="I82" s="33"/>
      <c r="J82" s="33"/>
      <c r="K82" s="33"/>
      <c r="L82" s="53" t="str">
        <f t="shared" si="13"/>
        <v/>
      </c>
      <c r="M82" s="51" t="str">
        <f>IF(ISNUMBER(L82),L82*F82,"")</f>
        <v/>
      </c>
      <c r="N82" s="54" t="str">
        <f>IF(AND(ISNUMBER(N81), ISNUMBER(M82)),N81+M82,"")</f>
        <v/>
      </c>
    </row>
    <row r="83" spans="2:14" ht="13.5" thickBot="1" x14ac:dyDescent="0.25">
      <c r="B83" s="80" t="s">
        <v>159</v>
      </c>
      <c r="C83" s="25"/>
      <c r="D83" s="23" t="e">
        <f>VLOOKUP($C83,DiveList!$C$3:$D$71,2,FALSE)</f>
        <v>#N/A</v>
      </c>
      <c r="E83" s="26"/>
      <c r="F83" s="24" t="e">
        <f>VLOOKUP($C83,DiveList!$C$3:$H$71,IF($E83="S",5,IF($E83="P", 4, IF($E83="T", 3,IF($E83="F",6,5)))), FALSE)</f>
        <v>#N/A</v>
      </c>
      <c r="G83" s="33"/>
      <c r="H83" s="33"/>
      <c r="I83" s="33"/>
      <c r="J83" s="33"/>
      <c r="K83" s="33"/>
      <c r="L83" s="53" t="str">
        <f t="shared" si="13"/>
        <v/>
      </c>
      <c r="M83" s="51" t="str">
        <f>IF(ISNUMBER(L83),L83*F83,"")</f>
        <v/>
      </c>
      <c r="N83" s="54" t="str">
        <f>IF(AND(ISNUMBER(N82), ISNUMBER(M83)),N82+M83,"")</f>
        <v/>
      </c>
    </row>
    <row r="84" spans="2:14" ht="20.25" customHeight="1" thickTop="1" thickBot="1" x14ac:dyDescent="0.25">
      <c r="B84" s="56" t="s">
        <v>12</v>
      </c>
      <c r="C84" s="29"/>
      <c r="D84" s="57" t="e">
        <f>VLOOKUP($C84,DiveList!$C$3:$D$71,2,FALSE)</f>
        <v>#N/A</v>
      </c>
      <c r="E84" s="34"/>
      <c r="F84" s="58" t="e">
        <f>VLOOKUP($C84,DiveList!$C$3:$H$71,IF($E84="S",5,IF($E84="P", 4, IF($E84="T", 3,IF($E84="F",6,5)))), FALSE)</f>
        <v>#N/A</v>
      </c>
      <c r="G84" s="35"/>
      <c r="H84" s="36"/>
      <c r="I84" s="36"/>
      <c r="J84" s="36"/>
      <c r="K84" s="36"/>
      <c r="L84" s="59" t="str">
        <f t="shared" si="13"/>
        <v/>
      </c>
      <c r="M84" s="59" t="str">
        <f>IF(ISNUMBER(L84),L84*F84,"")</f>
        <v/>
      </c>
      <c r="N84" s="60" t="str">
        <f>IF(AND(ISNUMBER(N83), ISNUMBER(M84)),N83+M84,"")</f>
        <v/>
      </c>
    </row>
    <row r="85" spans="2:14" ht="14.25" thickTop="1" thickBot="1" x14ac:dyDescent="0.25">
      <c r="B85" s="61"/>
      <c r="C85" s="62"/>
      <c r="D85" s="62"/>
      <c r="E85" s="62"/>
      <c r="F85" s="63"/>
      <c r="G85" s="46"/>
      <c r="H85" s="40"/>
      <c r="I85" s="40"/>
      <c r="J85" s="40"/>
      <c r="K85" s="40"/>
      <c r="L85" s="40"/>
      <c r="M85" s="64" t="s">
        <v>30</v>
      </c>
      <c r="N85" s="74" t="str">
        <f>IF(ISNUMBER(N84),N84,N83)</f>
        <v/>
      </c>
    </row>
    <row r="86" spans="2:14" ht="13.5" thickTop="1" x14ac:dyDescent="0.2">
      <c r="B86" s="61"/>
      <c r="C86" s="62"/>
      <c r="D86" s="62"/>
      <c r="E86" s="62"/>
      <c r="F86" s="63"/>
      <c r="G86" s="46"/>
      <c r="H86" s="40"/>
      <c r="I86" s="40"/>
      <c r="J86" s="40"/>
      <c r="K86" s="40"/>
      <c r="L86" s="40"/>
      <c r="M86" s="64"/>
      <c r="N86" s="73"/>
    </row>
    <row r="87" spans="2:14" ht="15" customHeight="1" thickBot="1" x14ac:dyDescent="0.25"/>
    <row r="88" spans="2:14" ht="15" customHeight="1" x14ac:dyDescent="0.2">
      <c r="B88" s="42" t="s">
        <v>13</v>
      </c>
      <c r="C88" s="82"/>
      <c r="D88" s="43" t="s">
        <v>16</v>
      </c>
      <c r="E88" s="9" t="s">
        <v>110</v>
      </c>
      <c r="F88" s="44"/>
      <c r="G88" s="44"/>
      <c r="H88" s="44"/>
      <c r="I88" s="44"/>
      <c r="J88" s="44"/>
      <c r="K88" s="44"/>
      <c r="L88" s="44"/>
      <c r="M88" s="65" t="s">
        <v>128</v>
      </c>
      <c r="N88" s="84"/>
    </row>
    <row r="89" spans="2:14" ht="15" customHeight="1" thickBot="1" x14ac:dyDescent="0.25">
      <c r="B89" s="71" t="s">
        <v>14</v>
      </c>
      <c r="C89" s="83"/>
      <c r="D89" s="43" t="s">
        <v>17</v>
      </c>
      <c r="E89" s="9" t="s">
        <v>127</v>
      </c>
      <c r="F89" s="44"/>
      <c r="G89" s="44"/>
      <c r="H89" s="44"/>
      <c r="I89" s="44"/>
      <c r="J89" s="44"/>
      <c r="K89" s="44"/>
      <c r="L89" s="44"/>
      <c r="M89" s="72" t="s">
        <v>129</v>
      </c>
      <c r="N89" s="85"/>
    </row>
    <row r="90" spans="2:14" ht="15" customHeight="1" x14ac:dyDescent="0.2">
      <c r="B90" s="45"/>
      <c r="C90" s="46"/>
      <c r="D90" s="46"/>
      <c r="E90" s="46"/>
      <c r="F90" s="46"/>
      <c r="G90" s="46"/>
      <c r="H90" s="40"/>
      <c r="I90" s="40"/>
      <c r="J90" s="40"/>
      <c r="K90" s="40"/>
      <c r="L90" s="40"/>
      <c r="M90" s="40"/>
      <c r="N90" s="40"/>
    </row>
    <row r="91" spans="2:14" ht="15" customHeight="1" x14ac:dyDescent="0.2">
      <c r="B91" s="47"/>
      <c r="C91" s="48" t="s">
        <v>3</v>
      </c>
      <c r="D91" s="49" t="s">
        <v>4</v>
      </c>
      <c r="E91" s="49" t="s">
        <v>5</v>
      </c>
      <c r="F91" s="49" t="s">
        <v>6</v>
      </c>
      <c r="G91" s="49">
        <v>1</v>
      </c>
      <c r="H91" s="50">
        <v>2</v>
      </c>
      <c r="I91" s="50">
        <v>3</v>
      </c>
      <c r="J91" s="50">
        <v>4</v>
      </c>
      <c r="K91" s="50">
        <v>5</v>
      </c>
      <c r="L91" s="51" t="s">
        <v>7</v>
      </c>
      <c r="M91" s="51" t="s">
        <v>8</v>
      </c>
      <c r="N91" s="51" t="s">
        <v>126</v>
      </c>
    </row>
    <row r="92" spans="2:14" ht="15" customHeight="1" x14ac:dyDescent="0.2">
      <c r="B92" s="52" t="s">
        <v>9</v>
      </c>
      <c r="C92" s="30">
        <v>101</v>
      </c>
      <c r="D92" s="27" t="s">
        <v>22</v>
      </c>
      <c r="E92" s="28"/>
      <c r="F92" s="24">
        <v>1.9</v>
      </c>
      <c r="G92" s="31"/>
      <c r="H92" s="32"/>
      <c r="I92" s="32"/>
      <c r="J92" s="32"/>
      <c r="K92" s="32"/>
      <c r="L92" s="53" t="str">
        <f>IF(COUNT(G92:K92)=0,"", IF(COUNT(G92:K92)=2,SUM(G92:K92)*1.5, IF(COUNT(G92:K92)=3,SUM(G92:K92), IF(COUNT(G92:K92)=5,SUM(G92:K92)-MIN(G92:K92)-MAX(G92:K92), ))))</f>
        <v/>
      </c>
      <c r="M92" s="51" t="str">
        <f t="shared" ref="M92:M93" si="14">IF(ISNUMBER(L92),L92*F92,"")</f>
        <v/>
      </c>
      <c r="N92" s="54" t="str">
        <f>M92</f>
        <v/>
      </c>
    </row>
    <row r="93" spans="2:14" ht="15" customHeight="1" x14ac:dyDescent="0.2">
      <c r="B93" s="55" t="s">
        <v>10</v>
      </c>
      <c r="C93" s="25"/>
      <c r="D93" s="23" t="e">
        <f>VLOOKUP($C93,DiveList!$C$3:$D$71,2,FALSE)</f>
        <v>#N/A</v>
      </c>
      <c r="E93" s="26"/>
      <c r="F93" s="24" t="e">
        <f>VLOOKUP($C93,DiveList!$C$3:$H$71,IF($E93="S",5,IF($E93="P", 4, IF($E93="T", 3,IF($E93="F",6,5)))), FALSE)</f>
        <v>#N/A</v>
      </c>
      <c r="G93" s="33"/>
      <c r="H93" s="33"/>
      <c r="I93" s="33"/>
      <c r="J93" s="33"/>
      <c r="K93" s="33"/>
      <c r="L93" s="53" t="str">
        <f t="shared" ref="L93:L96" si="15">IF(COUNT(G93:K93)=0,"", IF(COUNT(G93:K93)=2,SUM(G93:K93)*1.5, IF(COUNT(G93:K93)=3,SUM(G93:K93), IF(COUNT(G93:K93)=5,SUM(G93:K93)-MIN(G93:K93)-MAX(G93:K93), ))))</f>
        <v/>
      </c>
      <c r="M93" s="51" t="str">
        <f t="shared" si="14"/>
        <v/>
      </c>
      <c r="N93" s="54" t="str">
        <f>IF(AND(ISNUMBER(N92), ISNUMBER(M93)),N92+M93,"")</f>
        <v/>
      </c>
    </row>
    <row r="94" spans="2:14" x14ac:dyDescent="0.2">
      <c r="B94" s="55" t="s">
        <v>11</v>
      </c>
      <c r="C94" s="25"/>
      <c r="D94" s="23" t="e">
        <f>VLOOKUP($C94,DiveList!$C$3:$D$71,2,FALSE)</f>
        <v>#N/A</v>
      </c>
      <c r="E94" s="26"/>
      <c r="F94" s="24" t="e">
        <f>VLOOKUP($C94,DiveList!$C$3:$H$71,IF($E94="S",5,IF($E94="P", 4, IF($E94="T", 3,IF($E94="F",6,5)))), FALSE)</f>
        <v>#N/A</v>
      </c>
      <c r="G94" s="33"/>
      <c r="H94" s="33"/>
      <c r="I94" s="33"/>
      <c r="J94" s="33"/>
      <c r="K94" s="33"/>
      <c r="L94" s="53" t="str">
        <f t="shared" si="15"/>
        <v/>
      </c>
      <c r="M94" s="51" t="str">
        <f>IF(ISNUMBER(L94),L94*F94,"")</f>
        <v/>
      </c>
      <c r="N94" s="54" t="str">
        <f>IF(AND(ISNUMBER(N93), ISNUMBER(M94)),N93+M94,"")</f>
        <v/>
      </c>
    </row>
    <row r="95" spans="2:14" ht="13.5" thickBot="1" x14ac:dyDescent="0.25">
      <c r="B95" s="80" t="s">
        <v>159</v>
      </c>
      <c r="C95" s="25"/>
      <c r="D95" s="23" t="e">
        <f>VLOOKUP($C95,DiveList!$C$3:$D$71,2,FALSE)</f>
        <v>#N/A</v>
      </c>
      <c r="E95" s="26"/>
      <c r="F95" s="24" t="e">
        <f>VLOOKUP($C95,DiveList!$C$3:$H$71,IF($E95="S",5,IF($E95="P", 4, IF($E95="T", 3,IF($E95="F",6,5)))), FALSE)</f>
        <v>#N/A</v>
      </c>
      <c r="G95" s="33"/>
      <c r="H95" s="33"/>
      <c r="I95" s="33"/>
      <c r="J95" s="33"/>
      <c r="K95" s="33"/>
      <c r="L95" s="53" t="str">
        <f t="shared" si="15"/>
        <v/>
      </c>
      <c r="M95" s="51" t="str">
        <f>IF(ISNUMBER(L95),L95*F95,"")</f>
        <v/>
      </c>
      <c r="N95" s="54" t="str">
        <f>IF(AND(ISNUMBER(N94), ISNUMBER(M95)),N94+M95,"")</f>
        <v/>
      </c>
    </row>
    <row r="96" spans="2:14" ht="20.25" customHeight="1" thickTop="1" thickBot="1" x14ac:dyDescent="0.25">
      <c r="B96" s="56" t="s">
        <v>12</v>
      </c>
      <c r="C96" s="29"/>
      <c r="D96" s="57" t="e">
        <f>VLOOKUP($C96,DiveList!$C$3:$D$71,2,FALSE)</f>
        <v>#N/A</v>
      </c>
      <c r="E96" s="34"/>
      <c r="F96" s="58" t="e">
        <f>VLOOKUP($C96,DiveList!$C$3:$H$71,IF($E96="S",5,IF($E96="P", 4, IF($E96="T", 3,IF($E96="F",6,5)))), FALSE)</f>
        <v>#N/A</v>
      </c>
      <c r="G96" s="35"/>
      <c r="H96" s="36"/>
      <c r="I96" s="36"/>
      <c r="J96" s="36"/>
      <c r="K96" s="36"/>
      <c r="L96" s="59" t="str">
        <f t="shared" si="15"/>
        <v/>
      </c>
      <c r="M96" s="59" t="str">
        <f>IF(ISNUMBER(L96),L96*F96,"")</f>
        <v/>
      </c>
      <c r="N96" s="60" t="str">
        <f>IF(AND(ISNUMBER(N95), ISNUMBER(M96)),N95+M96,"")</f>
        <v/>
      </c>
    </row>
    <row r="97" spans="2:14" ht="14.25" thickTop="1" thickBot="1" x14ac:dyDescent="0.25">
      <c r="B97" s="61"/>
      <c r="C97" s="62"/>
      <c r="D97" s="62"/>
      <c r="E97" s="62"/>
      <c r="F97" s="63"/>
      <c r="G97" s="46"/>
      <c r="H97" s="40"/>
      <c r="I97" s="40"/>
      <c r="J97" s="40"/>
      <c r="K97" s="40"/>
      <c r="L97" s="40"/>
      <c r="M97" s="64" t="s">
        <v>30</v>
      </c>
      <c r="N97" s="74" t="str">
        <f>IF(ISNUMBER(N96),N96,N95)</f>
        <v/>
      </c>
    </row>
    <row r="98" spans="2:14" ht="13.5" thickTop="1" x14ac:dyDescent="0.2">
      <c r="B98" s="61"/>
      <c r="C98" s="62"/>
      <c r="D98" s="62"/>
      <c r="E98" s="62"/>
      <c r="F98" s="63"/>
      <c r="G98" s="46"/>
      <c r="H98" s="40"/>
      <c r="I98" s="40"/>
      <c r="J98" s="40"/>
      <c r="K98" s="40"/>
      <c r="L98" s="40"/>
      <c r="M98" s="64"/>
      <c r="N98" s="73"/>
    </row>
    <row r="99" spans="2:14" ht="15" customHeight="1" thickBot="1" x14ac:dyDescent="0.25"/>
    <row r="100" spans="2:14" ht="15" customHeight="1" x14ac:dyDescent="0.2">
      <c r="B100" s="42" t="s">
        <v>13</v>
      </c>
      <c r="C100" s="82"/>
      <c r="D100" s="43" t="s">
        <v>16</v>
      </c>
      <c r="E100" s="9" t="s">
        <v>110</v>
      </c>
      <c r="F100" s="44"/>
      <c r="G100" s="44"/>
      <c r="H100" s="44"/>
      <c r="I100" s="44"/>
      <c r="J100" s="44"/>
      <c r="K100" s="44"/>
      <c r="L100" s="44"/>
      <c r="M100" s="65" t="s">
        <v>128</v>
      </c>
      <c r="N100" s="84"/>
    </row>
    <row r="101" spans="2:14" ht="15" customHeight="1" thickBot="1" x14ac:dyDescent="0.25">
      <c r="B101" s="71" t="s">
        <v>14</v>
      </c>
      <c r="C101" s="83"/>
      <c r="D101" s="43" t="s">
        <v>17</v>
      </c>
      <c r="E101" s="9" t="s">
        <v>127</v>
      </c>
      <c r="F101" s="44"/>
      <c r="G101" s="44"/>
      <c r="H101" s="44"/>
      <c r="I101" s="44"/>
      <c r="J101" s="44"/>
      <c r="K101" s="44"/>
      <c r="L101" s="44"/>
      <c r="M101" s="72" t="s">
        <v>129</v>
      </c>
      <c r="N101" s="85"/>
    </row>
    <row r="102" spans="2:14" ht="15" customHeight="1" x14ac:dyDescent="0.2">
      <c r="B102" s="45"/>
      <c r="C102" s="46"/>
      <c r="D102" s="46"/>
      <c r="E102" s="46"/>
      <c r="F102" s="46"/>
      <c r="G102" s="46"/>
      <c r="H102" s="40"/>
      <c r="I102" s="40"/>
      <c r="J102" s="40"/>
      <c r="K102" s="40"/>
      <c r="L102" s="40"/>
      <c r="M102" s="40"/>
      <c r="N102" s="40"/>
    </row>
    <row r="103" spans="2:14" ht="15" customHeight="1" x14ac:dyDescent="0.2">
      <c r="B103" s="47"/>
      <c r="C103" s="48" t="s">
        <v>3</v>
      </c>
      <c r="D103" s="49" t="s">
        <v>4</v>
      </c>
      <c r="E103" s="49" t="s">
        <v>5</v>
      </c>
      <c r="F103" s="49" t="s">
        <v>6</v>
      </c>
      <c r="G103" s="49">
        <v>1</v>
      </c>
      <c r="H103" s="50">
        <v>2</v>
      </c>
      <c r="I103" s="50">
        <v>3</v>
      </c>
      <c r="J103" s="50">
        <v>4</v>
      </c>
      <c r="K103" s="50">
        <v>5</v>
      </c>
      <c r="L103" s="51" t="s">
        <v>7</v>
      </c>
      <c r="M103" s="51" t="s">
        <v>8</v>
      </c>
      <c r="N103" s="51" t="s">
        <v>126</v>
      </c>
    </row>
    <row r="104" spans="2:14" ht="15" customHeight="1" x14ac:dyDescent="0.2">
      <c r="B104" s="52" t="s">
        <v>9</v>
      </c>
      <c r="C104" s="30">
        <v>101</v>
      </c>
      <c r="D104" s="27" t="s">
        <v>22</v>
      </c>
      <c r="E104" s="28"/>
      <c r="F104" s="24">
        <v>1.9</v>
      </c>
      <c r="G104" s="31"/>
      <c r="H104" s="32"/>
      <c r="I104" s="32"/>
      <c r="J104" s="32"/>
      <c r="K104" s="32"/>
      <c r="L104" s="53" t="str">
        <f>IF(COUNT(G104:K104)=0,"", IF(COUNT(G104:K104)=2,SUM(G104:K104)*1.5, IF(COUNT(G104:K104)=3,SUM(G104:K104), IF(COUNT(G104:K104)=5,SUM(G104:K104)-MIN(G104:K104)-MAX(G104:K104), ))))</f>
        <v/>
      </c>
      <c r="M104" s="51" t="str">
        <f t="shared" ref="M104:M105" si="16">IF(ISNUMBER(L104),L104*F104,"")</f>
        <v/>
      </c>
      <c r="N104" s="54" t="str">
        <f>M104</f>
        <v/>
      </c>
    </row>
    <row r="105" spans="2:14" ht="15" customHeight="1" x14ac:dyDescent="0.2">
      <c r="B105" s="55" t="s">
        <v>10</v>
      </c>
      <c r="C105" s="25"/>
      <c r="D105" s="23" t="e">
        <f>VLOOKUP($C105,DiveList!$C$3:$D$71,2,FALSE)</f>
        <v>#N/A</v>
      </c>
      <c r="E105" s="26"/>
      <c r="F105" s="24" t="e">
        <f>VLOOKUP($C105,DiveList!$C$3:$H$71,IF($E105="S",5,IF($E105="P", 4, IF($E105="T", 3,IF($E105="F",6,5)))), FALSE)</f>
        <v>#N/A</v>
      </c>
      <c r="G105" s="33"/>
      <c r="H105" s="33"/>
      <c r="I105" s="33"/>
      <c r="J105" s="33"/>
      <c r="K105" s="33"/>
      <c r="L105" s="53" t="str">
        <f t="shared" ref="L105:L108" si="17">IF(COUNT(G105:K105)=0,"", IF(COUNT(G105:K105)=2,SUM(G105:K105)*1.5, IF(COUNT(G105:K105)=3,SUM(G105:K105), IF(COUNT(G105:K105)=5,SUM(G105:K105)-MIN(G105:K105)-MAX(G105:K105), ))))</f>
        <v/>
      </c>
      <c r="M105" s="51" t="str">
        <f t="shared" si="16"/>
        <v/>
      </c>
      <c r="N105" s="54" t="str">
        <f>IF(AND(ISNUMBER(N104), ISNUMBER(M105)),N104+M105,"")</f>
        <v/>
      </c>
    </row>
    <row r="106" spans="2:14" x14ac:dyDescent="0.2">
      <c r="B106" s="55" t="s">
        <v>11</v>
      </c>
      <c r="C106" s="25"/>
      <c r="D106" s="23" t="e">
        <f>VLOOKUP($C106,DiveList!$C$3:$D$71,2,FALSE)</f>
        <v>#N/A</v>
      </c>
      <c r="E106" s="26"/>
      <c r="F106" s="24" t="e">
        <f>VLOOKUP($C106,DiveList!$C$3:$H$71,IF($E106="S",5,IF($E106="P", 4, IF($E106="T", 3,IF($E106="F",6,5)))), FALSE)</f>
        <v>#N/A</v>
      </c>
      <c r="G106" s="33"/>
      <c r="H106" s="33"/>
      <c r="I106" s="33"/>
      <c r="J106" s="33"/>
      <c r="K106" s="33"/>
      <c r="L106" s="53" t="str">
        <f t="shared" si="17"/>
        <v/>
      </c>
      <c r="M106" s="51" t="str">
        <f>IF(ISNUMBER(L106),L106*F106,"")</f>
        <v/>
      </c>
      <c r="N106" s="54" t="str">
        <f>IF(AND(ISNUMBER(N105), ISNUMBER(M106)),N105+M106,"")</f>
        <v/>
      </c>
    </row>
    <row r="107" spans="2:14" ht="13.5" thickBot="1" x14ac:dyDescent="0.25">
      <c r="B107" s="80" t="s">
        <v>159</v>
      </c>
      <c r="C107" s="25"/>
      <c r="D107" s="23" t="e">
        <f>VLOOKUP($C107,DiveList!$C$3:$D$71,2,FALSE)</f>
        <v>#N/A</v>
      </c>
      <c r="E107" s="26"/>
      <c r="F107" s="24" t="e">
        <f>VLOOKUP($C107,DiveList!$C$3:$H$71,IF($E107="S",5,IF($E107="P", 4, IF($E107="T", 3,IF($E107="F",6,5)))), FALSE)</f>
        <v>#N/A</v>
      </c>
      <c r="G107" s="33"/>
      <c r="H107" s="33"/>
      <c r="I107" s="33"/>
      <c r="J107" s="33"/>
      <c r="K107" s="33"/>
      <c r="L107" s="53" t="str">
        <f t="shared" si="17"/>
        <v/>
      </c>
      <c r="M107" s="51" t="str">
        <f>IF(ISNUMBER(L107),L107*F107,"")</f>
        <v/>
      </c>
      <c r="N107" s="54" t="str">
        <f>IF(AND(ISNUMBER(N106), ISNUMBER(M107)),N106+M107,"")</f>
        <v/>
      </c>
    </row>
    <row r="108" spans="2:14" ht="20.25" customHeight="1" thickTop="1" thickBot="1" x14ac:dyDescent="0.25">
      <c r="B108" s="56" t="s">
        <v>12</v>
      </c>
      <c r="C108" s="29"/>
      <c r="D108" s="57" t="e">
        <f>VLOOKUP($C108,DiveList!$C$3:$D$71,2,FALSE)</f>
        <v>#N/A</v>
      </c>
      <c r="E108" s="34"/>
      <c r="F108" s="58" t="e">
        <f>VLOOKUP($C108,DiveList!$C$3:$H$71,IF($E108="S",5,IF($E108="P", 4, IF($E108="T", 3,IF($E108="F",6,5)))), FALSE)</f>
        <v>#N/A</v>
      </c>
      <c r="G108" s="35"/>
      <c r="H108" s="36"/>
      <c r="I108" s="36"/>
      <c r="J108" s="36"/>
      <c r="K108" s="36"/>
      <c r="L108" s="59" t="str">
        <f t="shared" si="17"/>
        <v/>
      </c>
      <c r="M108" s="59" t="str">
        <f>IF(ISNUMBER(L108),L108*F108,"")</f>
        <v/>
      </c>
      <c r="N108" s="60" t="str">
        <f>IF(AND(ISNUMBER(N107), ISNUMBER(M108)),N107+M108,"")</f>
        <v/>
      </c>
    </row>
    <row r="109" spans="2:14" ht="14.25" thickTop="1" thickBot="1" x14ac:dyDescent="0.25">
      <c r="B109" s="61"/>
      <c r="C109" s="62"/>
      <c r="D109" s="62"/>
      <c r="E109" s="62"/>
      <c r="F109" s="63"/>
      <c r="G109" s="46"/>
      <c r="H109" s="40"/>
      <c r="I109" s="40"/>
      <c r="J109" s="40"/>
      <c r="K109" s="40"/>
      <c r="L109" s="40"/>
      <c r="M109" s="64" t="s">
        <v>30</v>
      </c>
      <c r="N109" s="74" t="str">
        <f>IF(ISNUMBER(N108),N108,N107)</f>
        <v/>
      </c>
    </row>
    <row r="110" spans="2:14" ht="13.5" thickTop="1" x14ac:dyDescent="0.2">
      <c r="B110" s="61"/>
      <c r="C110" s="62"/>
      <c r="D110" s="62"/>
      <c r="E110" s="62"/>
      <c r="F110" s="63"/>
      <c r="G110" s="46"/>
      <c r="H110" s="40"/>
      <c r="I110" s="40"/>
      <c r="J110" s="40"/>
      <c r="K110" s="40"/>
      <c r="L110" s="40"/>
      <c r="M110" s="64"/>
      <c r="N110" s="73"/>
    </row>
    <row r="111" spans="2:14" ht="15" customHeight="1" thickBot="1" x14ac:dyDescent="0.25"/>
    <row r="112" spans="2:14" ht="15" customHeight="1" x14ac:dyDescent="0.2">
      <c r="B112" s="42" t="s">
        <v>13</v>
      </c>
      <c r="C112" s="82"/>
      <c r="D112" s="43" t="s">
        <v>16</v>
      </c>
      <c r="E112" s="9" t="s">
        <v>110</v>
      </c>
      <c r="F112" s="44"/>
      <c r="G112" s="44"/>
      <c r="H112" s="44"/>
      <c r="I112" s="44"/>
      <c r="J112" s="44"/>
      <c r="K112" s="44"/>
      <c r="L112" s="44"/>
      <c r="M112" s="65" t="s">
        <v>128</v>
      </c>
      <c r="N112" s="84"/>
    </row>
    <row r="113" spans="2:14" ht="15" customHeight="1" thickBot="1" x14ac:dyDescent="0.25">
      <c r="B113" s="71" t="s">
        <v>14</v>
      </c>
      <c r="C113" s="83"/>
      <c r="D113" s="43" t="s">
        <v>17</v>
      </c>
      <c r="E113" s="9" t="s">
        <v>127</v>
      </c>
      <c r="F113" s="44"/>
      <c r="G113" s="44"/>
      <c r="H113" s="44"/>
      <c r="I113" s="44"/>
      <c r="J113" s="44"/>
      <c r="K113" s="44"/>
      <c r="L113" s="44"/>
      <c r="M113" s="72" t="s">
        <v>129</v>
      </c>
      <c r="N113" s="85"/>
    </row>
    <row r="114" spans="2:14" ht="15" customHeight="1" x14ac:dyDescent="0.2">
      <c r="B114" s="45"/>
      <c r="C114" s="46"/>
      <c r="D114" s="46"/>
      <c r="E114" s="46"/>
      <c r="F114" s="46"/>
      <c r="G114" s="46"/>
      <c r="H114" s="40"/>
      <c r="I114" s="40"/>
      <c r="J114" s="40"/>
      <c r="K114" s="40"/>
      <c r="L114" s="40"/>
      <c r="M114" s="40"/>
      <c r="N114" s="40"/>
    </row>
    <row r="115" spans="2:14" ht="15" customHeight="1" x14ac:dyDescent="0.2">
      <c r="B115" s="47"/>
      <c r="C115" s="48" t="s">
        <v>3</v>
      </c>
      <c r="D115" s="49" t="s">
        <v>4</v>
      </c>
      <c r="E115" s="49" t="s">
        <v>5</v>
      </c>
      <c r="F115" s="49" t="s">
        <v>6</v>
      </c>
      <c r="G115" s="49">
        <v>1</v>
      </c>
      <c r="H115" s="50">
        <v>2</v>
      </c>
      <c r="I115" s="50">
        <v>3</v>
      </c>
      <c r="J115" s="50">
        <v>4</v>
      </c>
      <c r="K115" s="50">
        <v>5</v>
      </c>
      <c r="L115" s="51" t="s">
        <v>7</v>
      </c>
      <c r="M115" s="51" t="s">
        <v>8</v>
      </c>
      <c r="N115" s="51" t="s">
        <v>126</v>
      </c>
    </row>
    <row r="116" spans="2:14" ht="15" customHeight="1" x14ac:dyDescent="0.2">
      <c r="B116" s="52" t="s">
        <v>9</v>
      </c>
      <c r="C116" s="30">
        <v>101</v>
      </c>
      <c r="D116" s="27" t="s">
        <v>22</v>
      </c>
      <c r="E116" s="28"/>
      <c r="F116" s="24">
        <v>1.9</v>
      </c>
      <c r="G116" s="31"/>
      <c r="H116" s="32"/>
      <c r="I116" s="32"/>
      <c r="J116" s="32"/>
      <c r="K116" s="32"/>
      <c r="L116" s="53" t="str">
        <f>IF(COUNT(G116:K116)=0,"", IF(COUNT(G116:K116)=2,SUM(G116:K116)*1.5, IF(COUNT(G116:K116)=3,SUM(G116:K116), IF(COUNT(G116:K116)=5,SUM(G116:K116)-MIN(G116:K116)-MAX(G116:K116), ))))</f>
        <v/>
      </c>
      <c r="M116" s="51" t="str">
        <f t="shared" ref="M116:M117" si="18">IF(ISNUMBER(L116),L116*F116,"")</f>
        <v/>
      </c>
      <c r="N116" s="54" t="str">
        <f>M116</f>
        <v/>
      </c>
    </row>
    <row r="117" spans="2:14" ht="15" customHeight="1" x14ac:dyDescent="0.2">
      <c r="B117" s="55" t="s">
        <v>10</v>
      </c>
      <c r="C117" s="25"/>
      <c r="D117" s="23" t="e">
        <f>VLOOKUP($C117,DiveList!$C$3:$D$71,2,FALSE)</f>
        <v>#N/A</v>
      </c>
      <c r="E117" s="26"/>
      <c r="F117" s="24" t="e">
        <f>VLOOKUP($C117,DiveList!$C$3:$H$71,IF($E117="S",5,IF($E117="P", 4, IF($E117="T", 3,IF($E117="F",6,5)))), FALSE)</f>
        <v>#N/A</v>
      </c>
      <c r="G117" s="33"/>
      <c r="H117" s="33"/>
      <c r="I117" s="33"/>
      <c r="J117" s="33"/>
      <c r="K117" s="33"/>
      <c r="L117" s="53" t="str">
        <f t="shared" ref="L117:L120" si="19">IF(COUNT(G117:K117)=0,"", IF(COUNT(G117:K117)=2,SUM(G117:K117)*1.5, IF(COUNT(G117:K117)=3,SUM(G117:K117), IF(COUNT(G117:K117)=5,SUM(G117:K117)-MIN(G117:K117)-MAX(G117:K117), ))))</f>
        <v/>
      </c>
      <c r="M117" s="51" t="str">
        <f t="shared" si="18"/>
        <v/>
      </c>
      <c r="N117" s="54" t="str">
        <f>IF(AND(ISNUMBER(N116), ISNUMBER(M117)),N116+M117,"")</f>
        <v/>
      </c>
    </row>
    <row r="118" spans="2:14" x14ac:dyDescent="0.2">
      <c r="B118" s="55" t="s">
        <v>11</v>
      </c>
      <c r="C118" s="25"/>
      <c r="D118" s="23" t="e">
        <f>VLOOKUP($C118,DiveList!$C$3:$D$71,2,FALSE)</f>
        <v>#N/A</v>
      </c>
      <c r="E118" s="26"/>
      <c r="F118" s="24" t="e">
        <f>VLOOKUP($C118,DiveList!$C$3:$H$71,IF($E118="S",5,IF($E118="P", 4, IF($E118="T", 3,IF($E118="F",6,5)))), FALSE)</f>
        <v>#N/A</v>
      </c>
      <c r="G118" s="33"/>
      <c r="H118" s="33"/>
      <c r="I118" s="33"/>
      <c r="J118" s="33"/>
      <c r="K118" s="33"/>
      <c r="L118" s="53" t="str">
        <f t="shared" si="19"/>
        <v/>
      </c>
      <c r="M118" s="51" t="str">
        <f>IF(ISNUMBER(L118),L118*F118,"")</f>
        <v/>
      </c>
      <c r="N118" s="54" t="str">
        <f>IF(AND(ISNUMBER(N117), ISNUMBER(M118)),N117+M118,"")</f>
        <v/>
      </c>
    </row>
    <row r="119" spans="2:14" ht="13.5" thickBot="1" x14ac:dyDescent="0.25">
      <c r="B119" s="80" t="s">
        <v>159</v>
      </c>
      <c r="C119" s="25"/>
      <c r="D119" s="23" t="e">
        <f>VLOOKUP($C119,DiveList!$C$3:$D$71,2,FALSE)</f>
        <v>#N/A</v>
      </c>
      <c r="E119" s="26"/>
      <c r="F119" s="24" t="e">
        <f>VLOOKUP($C119,DiveList!$C$3:$H$71,IF($E119="S",5,IF($E119="P", 4, IF($E119="T", 3,IF($E119="F",6,5)))), FALSE)</f>
        <v>#N/A</v>
      </c>
      <c r="G119" s="33"/>
      <c r="H119" s="33"/>
      <c r="I119" s="33"/>
      <c r="J119" s="33"/>
      <c r="K119" s="33"/>
      <c r="L119" s="53" t="str">
        <f t="shared" si="19"/>
        <v/>
      </c>
      <c r="M119" s="51" t="str">
        <f>IF(ISNUMBER(L119),L119*F119,"")</f>
        <v/>
      </c>
      <c r="N119" s="54" t="str">
        <f>IF(AND(ISNUMBER(N118), ISNUMBER(M119)),N118+M119,"")</f>
        <v/>
      </c>
    </row>
    <row r="120" spans="2:14" ht="20.25" customHeight="1" thickTop="1" thickBot="1" x14ac:dyDescent="0.25">
      <c r="B120" s="56" t="s">
        <v>12</v>
      </c>
      <c r="C120" s="29"/>
      <c r="D120" s="57" t="e">
        <f>VLOOKUP($C120,DiveList!$C$3:$D$71,2,FALSE)</f>
        <v>#N/A</v>
      </c>
      <c r="E120" s="34"/>
      <c r="F120" s="58" t="e">
        <f>VLOOKUP($C120,DiveList!$C$3:$H$71,IF($E120="S",5,IF($E120="P", 4, IF($E120="T", 3,IF($E120="F",6,5)))), FALSE)</f>
        <v>#N/A</v>
      </c>
      <c r="G120" s="35"/>
      <c r="H120" s="36"/>
      <c r="I120" s="36"/>
      <c r="J120" s="36"/>
      <c r="K120" s="36"/>
      <c r="L120" s="59" t="str">
        <f t="shared" si="19"/>
        <v/>
      </c>
      <c r="M120" s="59" t="str">
        <f>IF(ISNUMBER(L120),L120*F120,"")</f>
        <v/>
      </c>
      <c r="N120" s="60" t="str">
        <f>IF(AND(ISNUMBER(N119), ISNUMBER(M120)),N119+M120,"")</f>
        <v/>
      </c>
    </row>
    <row r="121" spans="2:14" ht="14.25" thickTop="1" thickBot="1" x14ac:dyDescent="0.25">
      <c r="B121" s="61"/>
      <c r="C121" s="62"/>
      <c r="D121" s="62"/>
      <c r="E121" s="62"/>
      <c r="F121" s="63"/>
      <c r="G121" s="46"/>
      <c r="H121" s="40"/>
      <c r="I121" s="40"/>
      <c r="J121" s="40"/>
      <c r="K121" s="40"/>
      <c r="L121" s="40"/>
      <c r="M121" s="64" t="s">
        <v>30</v>
      </c>
      <c r="N121" s="74" t="str">
        <f>IF(ISNUMBER(N120),N120,N119)</f>
        <v/>
      </c>
    </row>
    <row r="122" spans="2:14" ht="13.5" thickTop="1" x14ac:dyDescent="0.2">
      <c r="B122" s="61"/>
      <c r="C122" s="62"/>
      <c r="D122" s="62"/>
      <c r="E122" s="62"/>
      <c r="F122" s="63"/>
      <c r="G122" s="46"/>
      <c r="H122" s="40"/>
      <c r="I122" s="40"/>
      <c r="J122" s="40"/>
      <c r="K122" s="40"/>
      <c r="L122" s="40"/>
      <c r="M122" s="64"/>
      <c r="N122" s="73"/>
    </row>
    <row r="123" spans="2:14" ht="15" customHeight="1" thickBot="1" x14ac:dyDescent="0.25"/>
    <row r="124" spans="2:14" ht="15" customHeight="1" x14ac:dyDescent="0.2">
      <c r="B124" s="42" t="s">
        <v>13</v>
      </c>
      <c r="C124" s="82"/>
      <c r="D124" s="43" t="s">
        <v>16</v>
      </c>
      <c r="E124" s="9" t="s">
        <v>110</v>
      </c>
      <c r="F124" s="44"/>
      <c r="G124" s="44"/>
      <c r="H124" s="44"/>
      <c r="I124" s="44"/>
      <c r="J124" s="44"/>
      <c r="K124" s="44"/>
      <c r="L124" s="44"/>
      <c r="M124" s="65" t="s">
        <v>128</v>
      </c>
      <c r="N124" s="84"/>
    </row>
    <row r="125" spans="2:14" ht="15" customHeight="1" thickBot="1" x14ac:dyDescent="0.25">
      <c r="B125" s="71" t="s">
        <v>14</v>
      </c>
      <c r="C125" s="83"/>
      <c r="D125" s="43" t="s">
        <v>17</v>
      </c>
      <c r="E125" s="9" t="s">
        <v>127</v>
      </c>
      <c r="F125" s="44"/>
      <c r="G125" s="44"/>
      <c r="H125" s="44"/>
      <c r="I125" s="44"/>
      <c r="J125" s="44"/>
      <c r="K125" s="44"/>
      <c r="L125" s="44"/>
      <c r="M125" s="72" t="s">
        <v>129</v>
      </c>
      <c r="N125" s="85"/>
    </row>
    <row r="126" spans="2:14" ht="15" customHeight="1" x14ac:dyDescent="0.2">
      <c r="B126" s="45"/>
      <c r="C126" s="46"/>
      <c r="D126" s="46"/>
      <c r="E126" s="46"/>
      <c r="F126" s="46"/>
      <c r="G126" s="46"/>
      <c r="H126" s="40"/>
      <c r="I126" s="40"/>
      <c r="J126" s="40"/>
      <c r="K126" s="40"/>
      <c r="L126" s="40"/>
      <c r="M126" s="40"/>
      <c r="N126" s="40"/>
    </row>
    <row r="127" spans="2:14" ht="15" customHeight="1" x14ac:dyDescent="0.2">
      <c r="B127" s="47"/>
      <c r="C127" s="48" t="s">
        <v>3</v>
      </c>
      <c r="D127" s="49" t="s">
        <v>4</v>
      </c>
      <c r="E127" s="49" t="s">
        <v>5</v>
      </c>
      <c r="F127" s="49" t="s">
        <v>6</v>
      </c>
      <c r="G127" s="49">
        <v>1</v>
      </c>
      <c r="H127" s="50">
        <v>2</v>
      </c>
      <c r="I127" s="50">
        <v>3</v>
      </c>
      <c r="J127" s="50">
        <v>4</v>
      </c>
      <c r="K127" s="50">
        <v>5</v>
      </c>
      <c r="L127" s="51" t="s">
        <v>7</v>
      </c>
      <c r="M127" s="51" t="s">
        <v>8</v>
      </c>
      <c r="N127" s="51" t="s">
        <v>126</v>
      </c>
    </row>
    <row r="128" spans="2:14" ht="15" customHeight="1" x14ac:dyDescent="0.2">
      <c r="B128" s="52" t="s">
        <v>9</v>
      </c>
      <c r="C128" s="30">
        <v>101</v>
      </c>
      <c r="D128" s="27" t="s">
        <v>22</v>
      </c>
      <c r="E128" s="28"/>
      <c r="F128" s="24">
        <v>1.9</v>
      </c>
      <c r="G128" s="31"/>
      <c r="H128" s="32"/>
      <c r="I128" s="32"/>
      <c r="J128" s="32"/>
      <c r="K128" s="32"/>
      <c r="L128" s="53" t="str">
        <f>IF(COUNT(G128:K128)=0,"", IF(COUNT(G128:K128)=2,SUM(G128:K128)*1.5, IF(COUNT(G128:K128)=3,SUM(G128:K128), IF(COUNT(G128:K128)=5,SUM(G128:K128)-MIN(G128:K128)-MAX(G128:K128), ))))</f>
        <v/>
      </c>
      <c r="M128" s="51" t="str">
        <f t="shared" ref="M128:M129" si="20">IF(ISNUMBER(L128),L128*F128,"")</f>
        <v/>
      </c>
      <c r="N128" s="54" t="str">
        <f>M128</f>
        <v/>
      </c>
    </row>
    <row r="129" spans="2:14" ht="15" customHeight="1" x14ac:dyDescent="0.2">
      <c r="B129" s="55" t="s">
        <v>10</v>
      </c>
      <c r="C129" s="25"/>
      <c r="D129" s="23" t="e">
        <f>VLOOKUP($C129,DiveList!$C$3:$D$71,2,FALSE)</f>
        <v>#N/A</v>
      </c>
      <c r="E129" s="26"/>
      <c r="F129" s="24" t="e">
        <f>VLOOKUP($C129,DiveList!$C$3:$H$71,IF($E129="S",5,IF($E129="P", 4, IF($E129="T", 3,IF($E129="F",6,5)))), FALSE)</f>
        <v>#N/A</v>
      </c>
      <c r="G129" s="33"/>
      <c r="H129" s="33"/>
      <c r="I129" s="33"/>
      <c r="J129" s="33"/>
      <c r="K129" s="33"/>
      <c r="L129" s="53" t="str">
        <f t="shared" ref="L129:L132" si="21">IF(COUNT(G129:K129)=0,"", IF(COUNT(G129:K129)=2,SUM(G129:K129)*1.5, IF(COUNT(G129:K129)=3,SUM(G129:K129), IF(COUNT(G129:K129)=5,SUM(G129:K129)-MIN(G129:K129)-MAX(G129:K129), ))))</f>
        <v/>
      </c>
      <c r="M129" s="51" t="str">
        <f t="shared" si="20"/>
        <v/>
      </c>
      <c r="N129" s="54" t="str">
        <f>IF(AND(ISNUMBER(N128), ISNUMBER(M129)),N128+M129,"")</f>
        <v/>
      </c>
    </row>
    <row r="130" spans="2:14" x14ac:dyDescent="0.2">
      <c r="B130" s="55" t="s">
        <v>11</v>
      </c>
      <c r="C130" s="25"/>
      <c r="D130" s="23" t="e">
        <f>VLOOKUP($C130,DiveList!$C$3:$D$71,2,FALSE)</f>
        <v>#N/A</v>
      </c>
      <c r="E130" s="26"/>
      <c r="F130" s="24" t="e">
        <f>VLOOKUP($C130,DiveList!$C$3:$H$71,IF($E130="S",5,IF($E130="P", 4, IF($E130="T", 3,IF($E130="F",6,5)))), FALSE)</f>
        <v>#N/A</v>
      </c>
      <c r="G130" s="33"/>
      <c r="H130" s="33"/>
      <c r="I130" s="33"/>
      <c r="J130" s="33"/>
      <c r="K130" s="33"/>
      <c r="L130" s="53" t="str">
        <f t="shared" si="21"/>
        <v/>
      </c>
      <c r="M130" s="51" t="str">
        <f>IF(ISNUMBER(L130),L130*F130,"")</f>
        <v/>
      </c>
      <c r="N130" s="54" t="str">
        <f>IF(AND(ISNUMBER(N129), ISNUMBER(M130)),N129+M130,"")</f>
        <v/>
      </c>
    </row>
    <row r="131" spans="2:14" ht="13.5" thickBot="1" x14ac:dyDescent="0.25">
      <c r="B131" s="80" t="s">
        <v>159</v>
      </c>
      <c r="C131" s="25"/>
      <c r="D131" s="23" t="e">
        <f>VLOOKUP($C131,DiveList!$C$3:$D$71,2,FALSE)</f>
        <v>#N/A</v>
      </c>
      <c r="E131" s="26"/>
      <c r="F131" s="24" t="e">
        <f>VLOOKUP($C131,DiveList!$C$3:$H$71,IF($E131="S",5,IF($E131="P", 4, IF($E131="T", 3,IF($E131="F",6,5)))), FALSE)</f>
        <v>#N/A</v>
      </c>
      <c r="G131" s="33"/>
      <c r="H131" s="33"/>
      <c r="I131" s="33"/>
      <c r="J131" s="33"/>
      <c r="K131" s="33"/>
      <c r="L131" s="53" t="str">
        <f t="shared" si="21"/>
        <v/>
      </c>
      <c r="M131" s="51" t="str">
        <f>IF(ISNUMBER(L131),L131*F131,"")</f>
        <v/>
      </c>
      <c r="N131" s="54" t="str">
        <f>IF(AND(ISNUMBER(N130), ISNUMBER(M131)),N130+M131,"")</f>
        <v/>
      </c>
    </row>
    <row r="132" spans="2:14" ht="20.25" customHeight="1" thickTop="1" thickBot="1" x14ac:dyDescent="0.25">
      <c r="B132" s="56" t="s">
        <v>12</v>
      </c>
      <c r="C132" s="29"/>
      <c r="D132" s="57" t="e">
        <f>VLOOKUP($C132,DiveList!$C$3:$D$71,2,FALSE)</f>
        <v>#N/A</v>
      </c>
      <c r="E132" s="34"/>
      <c r="F132" s="58" t="e">
        <f>VLOOKUP($C132,DiveList!$C$3:$H$71,IF($E132="S",5,IF($E132="P", 4, IF($E132="T", 3,IF($E132="F",6,5)))), FALSE)</f>
        <v>#N/A</v>
      </c>
      <c r="G132" s="35"/>
      <c r="H132" s="36"/>
      <c r="I132" s="36"/>
      <c r="J132" s="36"/>
      <c r="K132" s="36"/>
      <c r="L132" s="59" t="str">
        <f t="shared" si="21"/>
        <v/>
      </c>
      <c r="M132" s="59" t="str">
        <f>IF(ISNUMBER(L132),L132*F132,"")</f>
        <v/>
      </c>
      <c r="N132" s="60" t="str">
        <f>IF(AND(ISNUMBER(N131), ISNUMBER(M132)),N131+M132,"")</f>
        <v/>
      </c>
    </row>
    <row r="133" spans="2:14" ht="14.25" thickTop="1" thickBot="1" x14ac:dyDescent="0.25">
      <c r="B133" s="61"/>
      <c r="C133" s="62"/>
      <c r="D133" s="62"/>
      <c r="E133" s="62"/>
      <c r="F133" s="63"/>
      <c r="G133" s="46"/>
      <c r="H133" s="40"/>
      <c r="I133" s="40"/>
      <c r="J133" s="40"/>
      <c r="K133" s="40"/>
      <c r="L133" s="40"/>
      <c r="M133" s="64" t="s">
        <v>30</v>
      </c>
      <c r="N133" s="74" t="str">
        <f>IF(ISNUMBER(N132),N132,N131)</f>
        <v/>
      </c>
    </row>
    <row r="134" spans="2:14" ht="13.5" thickTop="1" x14ac:dyDescent="0.2">
      <c r="B134" s="61"/>
      <c r="C134" s="62"/>
      <c r="D134" s="62"/>
      <c r="E134" s="62"/>
      <c r="F134" s="63"/>
      <c r="G134" s="46"/>
      <c r="H134" s="40"/>
      <c r="I134" s="40"/>
      <c r="J134" s="40"/>
      <c r="K134" s="40"/>
      <c r="L134" s="40"/>
      <c r="M134" s="64"/>
      <c r="N134" s="73"/>
    </row>
    <row r="135" spans="2:14" ht="15" customHeight="1" thickBot="1" x14ac:dyDescent="0.25"/>
    <row r="136" spans="2:14" ht="15" customHeight="1" x14ac:dyDescent="0.2">
      <c r="B136" s="42" t="s">
        <v>13</v>
      </c>
      <c r="C136" s="82"/>
      <c r="D136" s="43" t="s">
        <v>16</v>
      </c>
      <c r="E136" s="9" t="s">
        <v>110</v>
      </c>
      <c r="F136" s="44"/>
      <c r="G136" s="44"/>
      <c r="H136" s="44"/>
      <c r="I136" s="44"/>
      <c r="J136" s="44"/>
      <c r="K136" s="44"/>
      <c r="L136" s="44"/>
      <c r="M136" s="65" t="s">
        <v>128</v>
      </c>
      <c r="N136" s="84"/>
    </row>
    <row r="137" spans="2:14" ht="15" customHeight="1" thickBot="1" x14ac:dyDescent="0.25">
      <c r="B137" s="71" t="s">
        <v>14</v>
      </c>
      <c r="C137" s="83"/>
      <c r="D137" s="43" t="s">
        <v>17</v>
      </c>
      <c r="E137" s="9" t="s">
        <v>127</v>
      </c>
      <c r="F137" s="44"/>
      <c r="G137" s="44"/>
      <c r="H137" s="44"/>
      <c r="I137" s="44"/>
      <c r="J137" s="44"/>
      <c r="K137" s="44"/>
      <c r="L137" s="44"/>
      <c r="M137" s="72" t="s">
        <v>129</v>
      </c>
      <c r="N137" s="85"/>
    </row>
    <row r="138" spans="2:14" ht="15" customHeight="1" x14ac:dyDescent="0.2">
      <c r="B138" s="45"/>
      <c r="C138" s="46"/>
      <c r="D138" s="46"/>
      <c r="E138" s="46"/>
      <c r="F138" s="46"/>
      <c r="G138" s="46"/>
      <c r="H138" s="40"/>
      <c r="I138" s="40"/>
      <c r="J138" s="40"/>
      <c r="K138" s="40"/>
      <c r="L138" s="40"/>
      <c r="M138" s="40"/>
      <c r="N138" s="40"/>
    </row>
    <row r="139" spans="2:14" ht="15" customHeight="1" x14ac:dyDescent="0.2">
      <c r="B139" s="47"/>
      <c r="C139" s="48" t="s">
        <v>3</v>
      </c>
      <c r="D139" s="49" t="s">
        <v>4</v>
      </c>
      <c r="E139" s="49" t="s">
        <v>5</v>
      </c>
      <c r="F139" s="49" t="s">
        <v>6</v>
      </c>
      <c r="G139" s="49">
        <v>1</v>
      </c>
      <c r="H139" s="50">
        <v>2</v>
      </c>
      <c r="I139" s="50">
        <v>3</v>
      </c>
      <c r="J139" s="50">
        <v>4</v>
      </c>
      <c r="K139" s="50">
        <v>5</v>
      </c>
      <c r="L139" s="51" t="s">
        <v>7</v>
      </c>
      <c r="M139" s="51" t="s">
        <v>8</v>
      </c>
      <c r="N139" s="51" t="s">
        <v>126</v>
      </c>
    </row>
    <row r="140" spans="2:14" ht="15" customHeight="1" x14ac:dyDescent="0.2">
      <c r="B140" s="52" t="s">
        <v>9</v>
      </c>
      <c r="C140" s="30">
        <v>101</v>
      </c>
      <c r="D140" s="27" t="s">
        <v>22</v>
      </c>
      <c r="E140" s="28"/>
      <c r="F140" s="24">
        <v>1.9</v>
      </c>
      <c r="G140" s="31"/>
      <c r="H140" s="32"/>
      <c r="I140" s="32"/>
      <c r="J140" s="32"/>
      <c r="K140" s="32"/>
      <c r="L140" s="53" t="str">
        <f>IF(COUNT(G140:K140)=0,"", IF(COUNT(G140:K140)=2,SUM(G140:K140)*1.5, IF(COUNT(G140:K140)=3,SUM(G140:K140), IF(COUNT(G140:K140)=5,SUM(G140:K140)-MIN(G140:K140)-MAX(G140:K140), ))))</f>
        <v/>
      </c>
      <c r="M140" s="51" t="str">
        <f t="shared" ref="M140:M141" si="22">IF(ISNUMBER(L140),L140*F140,"")</f>
        <v/>
      </c>
      <c r="N140" s="54" t="str">
        <f>M140</f>
        <v/>
      </c>
    </row>
    <row r="141" spans="2:14" ht="15" customHeight="1" x14ac:dyDescent="0.2">
      <c r="B141" s="55" t="s">
        <v>10</v>
      </c>
      <c r="C141" s="25"/>
      <c r="D141" s="23" t="e">
        <f>VLOOKUP($C141,DiveList!$C$3:$D$71,2,FALSE)</f>
        <v>#N/A</v>
      </c>
      <c r="E141" s="26"/>
      <c r="F141" s="24" t="e">
        <f>VLOOKUP($C141,DiveList!$C$3:$H$71,IF($E141="S",5,IF($E141="P", 4, IF($E141="T", 3,IF($E141="F",6,5)))), FALSE)</f>
        <v>#N/A</v>
      </c>
      <c r="G141" s="33"/>
      <c r="H141" s="33"/>
      <c r="I141" s="33"/>
      <c r="J141" s="33"/>
      <c r="K141" s="33"/>
      <c r="L141" s="53" t="str">
        <f t="shared" ref="L141:L144" si="23">IF(COUNT(G141:K141)=0,"", IF(COUNT(G141:K141)=2,SUM(G141:K141)*1.5, IF(COUNT(G141:K141)=3,SUM(G141:K141), IF(COUNT(G141:K141)=5,SUM(G141:K141)-MIN(G141:K141)-MAX(G141:K141), ))))</f>
        <v/>
      </c>
      <c r="M141" s="51" t="str">
        <f t="shared" si="22"/>
        <v/>
      </c>
      <c r="N141" s="54" t="str">
        <f>IF(AND(ISNUMBER(N140), ISNUMBER(M141)),N140+M141,"")</f>
        <v/>
      </c>
    </row>
    <row r="142" spans="2:14" x14ac:dyDescent="0.2">
      <c r="B142" s="55" t="s">
        <v>11</v>
      </c>
      <c r="C142" s="25"/>
      <c r="D142" s="23" t="e">
        <f>VLOOKUP($C142,DiveList!$C$3:$D$71,2,FALSE)</f>
        <v>#N/A</v>
      </c>
      <c r="E142" s="26"/>
      <c r="F142" s="24" t="e">
        <f>VLOOKUP($C142,DiveList!$C$3:$H$71,IF($E142="S",5,IF($E142="P", 4, IF($E142="T", 3,IF($E142="F",6,5)))), FALSE)</f>
        <v>#N/A</v>
      </c>
      <c r="G142" s="33"/>
      <c r="H142" s="33"/>
      <c r="I142" s="33"/>
      <c r="J142" s="33"/>
      <c r="K142" s="33"/>
      <c r="L142" s="53" t="str">
        <f t="shared" si="23"/>
        <v/>
      </c>
      <c r="M142" s="51" t="str">
        <f>IF(ISNUMBER(L142),L142*F142,"")</f>
        <v/>
      </c>
      <c r="N142" s="54" t="str">
        <f>IF(AND(ISNUMBER(N141), ISNUMBER(M142)),N141+M142,"")</f>
        <v/>
      </c>
    </row>
    <row r="143" spans="2:14" ht="13.5" thickBot="1" x14ac:dyDescent="0.25">
      <c r="B143" s="80" t="s">
        <v>159</v>
      </c>
      <c r="C143" s="25"/>
      <c r="D143" s="23" t="e">
        <f>VLOOKUP($C143,DiveList!$C$3:$D$71,2,FALSE)</f>
        <v>#N/A</v>
      </c>
      <c r="E143" s="26"/>
      <c r="F143" s="24" t="e">
        <f>VLOOKUP($C143,DiveList!$C$3:$H$71,IF($E143="S",5,IF($E143="P", 4, IF($E143="T", 3,IF($E143="F",6,5)))), FALSE)</f>
        <v>#N/A</v>
      </c>
      <c r="G143" s="33"/>
      <c r="H143" s="33"/>
      <c r="I143" s="33"/>
      <c r="J143" s="33"/>
      <c r="K143" s="33"/>
      <c r="L143" s="53" t="str">
        <f t="shared" si="23"/>
        <v/>
      </c>
      <c r="M143" s="51" t="str">
        <f>IF(ISNUMBER(L143),L143*F143,"")</f>
        <v/>
      </c>
      <c r="N143" s="54" t="str">
        <f>IF(AND(ISNUMBER(N142), ISNUMBER(M143)),N142+M143,"")</f>
        <v/>
      </c>
    </row>
    <row r="144" spans="2:14" ht="20.25" customHeight="1" thickTop="1" thickBot="1" x14ac:dyDescent="0.25">
      <c r="B144" s="56" t="s">
        <v>12</v>
      </c>
      <c r="C144" s="29"/>
      <c r="D144" s="57" t="e">
        <f>VLOOKUP($C144,DiveList!$C$3:$D$71,2,FALSE)</f>
        <v>#N/A</v>
      </c>
      <c r="E144" s="34"/>
      <c r="F144" s="58" t="e">
        <f>VLOOKUP($C144,DiveList!$C$3:$H$71,IF($E144="S",5,IF($E144="P", 4, IF($E144="T", 3,IF($E144="F",6,5)))), FALSE)</f>
        <v>#N/A</v>
      </c>
      <c r="G144" s="35"/>
      <c r="H144" s="36"/>
      <c r="I144" s="36"/>
      <c r="J144" s="36"/>
      <c r="K144" s="36"/>
      <c r="L144" s="59" t="str">
        <f t="shared" si="23"/>
        <v/>
      </c>
      <c r="M144" s="59" t="str">
        <f>IF(ISNUMBER(L144),L144*F144,"")</f>
        <v/>
      </c>
      <c r="N144" s="60" t="str">
        <f>IF(AND(ISNUMBER(N143), ISNUMBER(M144)),N143+M144,"")</f>
        <v/>
      </c>
    </row>
    <row r="145" spans="2:14" ht="14.25" thickTop="1" thickBot="1" x14ac:dyDescent="0.25">
      <c r="B145" s="61"/>
      <c r="C145" s="62"/>
      <c r="D145" s="62"/>
      <c r="E145" s="62"/>
      <c r="F145" s="63"/>
      <c r="G145" s="46"/>
      <c r="H145" s="40"/>
      <c r="I145" s="40"/>
      <c r="J145" s="40"/>
      <c r="K145" s="40"/>
      <c r="L145" s="40"/>
      <c r="M145" s="64" t="s">
        <v>30</v>
      </c>
      <c r="N145" s="74" t="str">
        <f>IF(ISNUMBER(N144),N144,N143)</f>
        <v/>
      </c>
    </row>
    <row r="146" spans="2:14" ht="13.5" thickTop="1" x14ac:dyDescent="0.2">
      <c r="B146" s="61"/>
      <c r="C146" s="62"/>
      <c r="D146" s="62"/>
      <c r="E146" s="62"/>
      <c r="F146" s="63"/>
      <c r="G146" s="46"/>
      <c r="H146" s="40"/>
      <c r="I146" s="40"/>
      <c r="J146" s="40"/>
      <c r="K146" s="40"/>
      <c r="L146" s="40"/>
      <c r="M146" s="64"/>
      <c r="N146" s="73"/>
    </row>
  </sheetData>
  <sheetProtection sheet="1" objects="1" scenarios="1"/>
  <mergeCells count="25">
    <mergeCell ref="C28:C29"/>
    <mergeCell ref="N28:N29"/>
    <mergeCell ref="M2:N2"/>
    <mergeCell ref="C4:C5"/>
    <mergeCell ref="N4:N5"/>
    <mergeCell ref="C16:C17"/>
    <mergeCell ref="N16:N17"/>
    <mergeCell ref="C40:C41"/>
    <mergeCell ref="N40:N41"/>
    <mergeCell ref="C52:C53"/>
    <mergeCell ref="N52:N53"/>
    <mergeCell ref="C64:C65"/>
    <mergeCell ref="N64:N65"/>
    <mergeCell ref="C76:C77"/>
    <mergeCell ref="N76:N77"/>
    <mergeCell ref="C88:C89"/>
    <mergeCell ref="N88:N89"/>
    <mergeCell ref="C100:C101"/>
    <mergeCell ref="N100:N101"/>
    <mergeCell ref="C112:C113"/>
    <mergeCell ref="N112:N113"/>
    <mergeCell ref="C124:C125"/>
    <mergeCell ref="N124:N125"/>
    <mergeCell ref="C136:C137"/>
    <mergeCell ref="N136:N137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FB01ADD-63E5-4F8B-84DA-FD03EBDF444B}">
          <x14:formula1>
            <xm:f>DiveList!$E$2:$H$2</xm:f>
          </x14:formula1>
          <xm:sqref>E8:E12 E128:E132 E20:E24 E32:E36 E44:E48 E56:E60 E68:E72 E80:E84 E92:E96 E104:E108 E116:E120 E140:E144</xm:sqref>
        </x14:dataValidation>
        <x14:dataValidation type="list" allowBlank="1" showInputMessage="1" showErrorMessage="1" xr:uid="{AADE5BC9-F921-4037-AAB5-5FEED8E9FE70}">
          <x14:formula1>
            <xm:f>DiveList!$C$3:$C$51</xm:f>
          </x14:formula1>
          <xm:sqref>C9:C11 C21:C23 C33:C35 C45:C47 C57:C59 C69:C71 C81:C83 C93:C95 C105:C107 C117:C119 C129:C131 C141:C143</xm:sqref>
        </x14:dataValidation>
        <x14:dataValidation type="list" allowBlank="1" showInputMessage="1" showErrorMessage="1" xr:uid="{5B6161FF-ACED-4ECA-9761-CA69641C4DFE}">
          <x14:formula1>
            <xm:f>DiveList!$C:$C</xm:f>
          </x14:formula1>
          <xm:sqref>C12 C24 C36 C48 C60 C72 C84 C96 C108 C120 C132 C144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31930-9FAF-4FD7-8A6F-E39AE892F554}">
  <sheetPr>
    <tabColor theme="4" tint="0.39997558519241921"/>
    <pageSetUpPr fitToPage="1"/>
  </sheetPr>
  <dimension ref="B1:P146"/>
  <sheetViews>
    <sheetView workbookViewId="0">
      <pane ySplit="2" topLeftCell="A3" activePane="bottomLeft" state="frozen"/>
      <selection pane="bottomLeft" activeCell="P4" sqref="P4:P9"/>
    </sheetView>
  </sheetViews>
  <sheetFormatPr defaultColWidth="11" defaultRowHeight="12.75" x14ac:dyDescent="0.2"/>
  <cols>
    <col min="1" max="1" width="0.875" customWidth="1"/>
    <col min="2" max="2" width="9.25" customWidth="1"/>
    <col min="3" max="3" width="6.5" customWidth="1"/>
    <col min="4" max="4" width="24.125" customWidth="1"/>
    <col min="5" max="5" width="6.125" customWidth="1"/>
    <col min="6" max="6" width="5.875" customWidth="1"/>
    <col min="7" max="11" width="6.125" customWidth="1"/>
    <col min="12" max="12" width="9.5" customWidth="1"/>
    <col min="13" max="13" width="10.375" customWidth="1"/>
    <col min="14" max="14" width="9.75" customWidth="1"/>
  </cols>
  <sheetData>
    <row r="1" spans="2:16" ht="55.5" customHeight="1" thickBot="1" x14ac:dyDescent="0.25"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6" ht="51" customHeight="1" thickBot="1" x14ac:dyDescent="0.25">
      <c r="B2" s="37" t="s">
        <v>2</v>
      </c>
      <c r="C2" s="69" t="s">
        <v>160</v>
      </c>
      <c r="E2" s="66" t="s">
        <v>18</v>
      </c>
      <c r="F2" s="67">
        <f>MeetInfoAllSheets!$B$8</f>
        <v>0</v>
      </c>
      <c r="G2" s="70"/>
      <c r="H2" s="67"/>
      <c r="I2" s="67"/>
      <c r="J2" s="67"/>
      <c r="K2" s="67"/>
      <c r="L2" s="68" t="s">
        <v>131</v>
      </c>
      <c r="M2" s="86">
        <f>MeetInfoAllSheets!$B$7</f>
        <v>42558</v>
      </c>
      <c r="N2" s="87"/>
    </row>
    <row r="3" spans="2:16" ht="21" customHeight="1" thickBot="1" x14ac:dyDescent="0.25">
      <c r="B3" s="37"/>
      <c r="C3" s="38"/>
      <c r="D3" s="39"/>
      <c r="E3" s="40"/>
      <c r="F3" s="40"/>
      <c r="G3" s="40"/>
      <c r="H3" s="40"/>
      <c r="I3" s="40"/>
      <c r="J3" s="40"/>
      <c r="K3" s="40"/>
      <c r="L3" s="40"/>
      <c r="M3" s="41"/>
      <c r="N3" s="40"/>
    </row>
    <row r="4" spans="2:16" ht="15" customHeight="1" x14ac:dyDescent="0.2">
      <c r="B4" s="42" t="s">
        <v>13</v>
      </c>
      <c r="C4" s="88"/>
      <c r="D4" s="43" t="s">
        <v>16</v>
      </c>
      <c r="E4" s="9" t="s">
        <v>110</v>
      </c>
      <c r="F4" s="44"/>
      <c r="G4" s="44"/>
      <c r="H4" s="44"/>
      <c r="I4" s="44"/>
      <c r="J4" s="44"/>
      <c r="K4" s="44"/>
      <c r="L4" s="44"/>
      <c r="M4" s="65" t="s">
        <v>128</v>
      </c>
      <c r="N4" s="90"/>
      <c r="P4" s="7" t="str">
        <f>MeetInfoAllSheets!$B$11</f>
        <v xml:space="preserve">Groups:  Forward, Backward, Reverse, Inward, Twisting </v>
      </c>
    </row>
    <row r="5" spans="2:16" ht="15" customHeight="1" thickBot="1" x14ac:dyDescent="0.25">
      <c r="B5" s="71" t="s">
        <v>14</v>
      </c>
      <c r="C5" s="89"/>
      <c r="D5" s="43" t="s">
        <v>17</v>
      </c>
      <c r="E5" s="9" t="s">
        <v>127</v>
      </c>
      <c r="F5" s="44"/>
      <c r="G5" s="44"/>
      <c r="H5" s="44"/>
      <c r="I5" s="44"/>
      <c r="J5" s="44"/>
      <c r="K5" s="44"/>
      <c r="L5" s="44"/>
      <c r="M5" s="72" t="s">
        <v>129</v>
      </c>
      <c r="N5" s="91"/>
      <c r="P5" s="7" t="str">
        <f>MeetInfoAllSheets!$B$12</f>
        <v xml:space="preserve">Forward and Backward jumps are 1.0 DD and can be used as </v>
      </c>
    </row>
    <row r="6" spans="2:16" ht="15" customHeight="1" x14ac:dyDescent="0.2">
      <c r="B6" s="45"/>
      <c r="C6" s="46"/>
      <c r="D6" s="46"/>
      <c r="E6" s="46"/>
      <c r="F6" s="46"/>
      <c r="G6" s="46"/>
      <c r="H6" s="40"/>
      <c r="I6" s="40"/>
      <c r="J6" s="40"/>
      <c r="K6" s="40"/>
      <c r="L6" s="40"/>
      <c r="M6" s="40"/>
      <c r="N6" s="40"/>
      <c r="P6" s="7" t="str">
        <f>MeetInfoAllSheets!$B$13</f>
        <v xml:space="preserve"> a Group requirement. Jumps CANNOT replace the required front dive.</v>
      </c>
    </row>
    <row r="7" spans="2:16" ht="16.5" customHeight="1" x14ac:dyDescent="0.2">
      <c r="B7" s="47"/>
      <c r="C7" s="48" t="s">
        <v>3</v>
      </c>
      <c r="D7" s="49" t="s">
        <v>4</v>
      </c>
      <c r="E7" s="49" t="s">
        <v>5</v>
      </c>
      <c r="F7" s="49" t="s">
        <v>6</v>
      </c>
      <c r="G7" s="49">
        <v>1</v>
      </c>
      <c r="H7" s="50">
        <v>2</v>
      </c>
      <c r="I7" s="50">
        <v>3</v>
      </c>
      <c r="J7" s="50">
        <v>4</v>
      </c>
      <c r="K7" s="50">
        <v>5</v>
      </c>
      <c r="L7" s="51" t="s">
        <v>7</v>
      </c>
      <c r="M7" s="51" t="s">
        <v>8</v>
      </c>
      <c r="N7" s="51" t="s">
        <v>126</v>
      </c>
      <c r="P7" s="7" t="str">
        <f>MeetInfoAllSheets!$B$14</f>
        <v>True DD except where indicated (Required dive OR 8&amp;U/10&amp;U Back Dive-1/2 Twist=1.0)</v>
      </c>
    </row>
    <row r="8" spans="2:16" ht="19.5" customHeight="1" x14ac:dyDescent="0.2">
      <c r="B8" s="52" t="s">
        <v>9</v>
      </c>
      <c r="C8" s="30">
        <v>101</v>
      </c>
      <c r="D8" s="27" t="s">
        <v>22</v>
      </c>
      <c r="E8" s="28"/>
      <c r="F8" s="24">
        <v>1.9</v>
      </c>
      <c r="G8" s="31"/>
      <c r="H8" s="32"/>
      <c r="I8" s="32"/>
      <c r="J8" s="32"/>
      <c r="K8" s="32"/>
      <c r="L8" s="53" t="str">
        <f>IF(COUNT(G8:K8)=0,"", IF(COUNT(G8:K8)=2,SUM(G8:K8)*1.5, IF(COUNT(G8:K8)=3,SUM(G8:K8), IF(COUNT(G8:K8)=5,SUM(G8:K8)-MIN(G8:K8)-MAX(G8:K8), ))))</f>
        <v/>
      </c>
      <c r="M8" s="51" t="str">
        <f t="shared" ref="M8:M9" si="0">IF(ISNUMBER(L8),L8*F8,"")</f>
        <v/>
      </c>
      <c r="N8" s="54" t="str">
        <f>M8</f>
        <v/>
      </c>
      <c r="P8" s="7" t="str">
        <f>MeetInfoAllSheets!$B$15</f>
        <v>It is okay to have dives from more groups than are required but not less.</v>
      </c>
    </row>
    <row r="9" spans="2:16" ht="14.25" customHeight="1" x14ac:dyDescent="0.2">
      <c r="B9" s="55" t="s">
        <v>10</v>
      </c>
      <c r="C9" s="25"/>
      <c r="D9" s="23" t="e">
        <f>VLOOKUP($C9,DiveList!$C$3:$D$71,2,FALSE)</f>
        <v>#N/A</v>
      </c>
      <c r="E9" s="26"/>
      <c r="F9" s="24" t="e">
        <f>VLOOKUP($C9,DiveList!$C$3:$H$71,IF($E9="S",5,IF($E9="P", 4, IF($E9="T", 3,IF($E9="F",6,5)))), FALSE)</f>
        <v>#N/A</v>
      </c>
      <c r="G9" s="31"/>
      <c r="H9" s="32"/>
      <c r="I9" s="32"/>
      <c r="J9" s="33"/>
      <c r="K9" s="33"/>
      <c r="L9" s="53" t="str">
        <f t="shared" ref="L9:L12" si="1">IF(COUNT(G9:K9)=0,"", IF(COUNT(G9:K9)=2,SUM(G9:K9)*1.5, IF(COUNT(G9:K9)=3,SUM(G9:K9), IF(COUNT(G9:K9)=5,SUM(G9:K9)-MIN(G9:K9)-MAX(G9:K9), ))))</f>
        <v/>
      </c>
      <c r="M9" s="51" t="str">
        <f t="shared" si="0"/>
        <v/>
      </c>
      <c r="N9" s="54" t="str">
        <f>IF(AND(ISNUMBER(N8), ISNUMBER(M9)),N8+M9,"")</f>
        <v/>
      </c>
      <c r="P9" s="7" t="str">
        <f>MeetInfoAllSheets!$B$16</f>
        <v>Additional Championship Dive can be from any group.</v>
      </c>
    </row>
    <row r="10" spans="2:16" ht="14.25" customHeight="1" x14ac:dyDescent="0.2">
      <c r="B10" s="55" t="s">
        <v>11</v>
      </c>
      <c r="C10" s="25"/>
      <c r="D10" s="23" t="e">
        <f>VLOOKUP($C10,DiveList!$C$3:$D$71,2,FALSE)</f>
        <v>#N/A</v>
      </c>
      <c r="E10" s="26"/>
      <c r="F10" s="24" t="e">
        <f>VLOOKUP($C10,DiveList!$C$3:$H$71,IF($E10="S",5,IF($E10="P", 4, IF($E10="T", 3,IF($E10="F",6,5)))), FALSE)</f>
        <v>#N/A</v>
      </c>
      <c r="G10" s="31"/>
      <c r="H10" s="32"/>
      <c r="I10" s="32"/>
      <c r="J10" s="33"/>
      <c r="K10" s="33"/>
      <c r="L10" s="53" t="str">
        <f t="shared" si="1"/>
        <v/>
      </c>
      <c r="M10" s="51" t="str">
        <f>IF(ISNUMBER(L10),L10*F10,"")</f>
        <v/>
      </c>
      <c r="N10" s="54" t="str">
        <f>IF(AND(ISNUMBER(N9), ISNUMBER(M10)),N9+M10,"")</f>
        <v/>
      </c>
    </row>
    <row r="11" spans="2:16" ht="14.25" customHeight="1" thickBot="1" x14ac:dyDescent="0.25">
      <c r="B11" s="80" t="s">
        <v>159</v>
      </c>
      <c r="C11" s="25"/>
      <c r="D11" s="23" t="e">
        <f>VLOOKUP($C11,DiveList!$C$3:$D$71,2,FALSE)</f>
        <v>#N/A</v>
      </c>
      <c r="E11" s="26"/>
      <c r="F11" s="24" t="e">
        <f>VLOOKUP($C11,DiveList!$C$3:$H$71,IF($E11="S",5,IF($E11="P", 4, IF($E11="T", 3,IF($E11="F",6,5)))), FALSE)</f>
        <v>#N/A</v>
      </c>
      <c r="G11" s="31"/>
      <c r="H11" s="32"/>
      <c r="I11" s="32"/>
      <c r="J11" s="33"/>
      <c r="K11" s="33"/>
      <c r="L11" s="53" t="str">
        <f t="shared" si="1"/>
        <v/>
      </c>
      <c r="M11" s="51" t="str">
        <f>IF(ISNUMBER(L11),L11*F11,"")</f>
        <v/>
      </c>
      <c r="N11" s="54" t="str">
        <f>IF(AND(ISNUMBER(N10), ISNUMBER(M11)),N10+M11,"")</f>
        <v/>
      </c>
    </row>
    <row r="12" spans="2:16" ht="14.25" customHeight="1" thickTop="1" thickBot="1" x14ac:dyDescent="0.25">
      <c r="B12" s="56" t="s">
        <v>12</v>
      </c>
      <c r="C12" s="29"/>
      <c r="D12" s="57" t="e">
        <f>VLOOKUP($C12,DiveList!$C$3:$D$71,2,FALSE)</f>
        <v>#N/A</v>
      </c>
      <c r="E12" s="34"/>
      <c r="F12" s="58" t="e">
        <f>VLOOKUP($C12,DiveList!$C$3:$H$71,IF($E12="S",5,IF($E12="P", 4, IF($E12="T", 3,IF($E12="F",6,5)))), FALSE)</f>
        <v>#N/A</v>
      </c>
      <c r="G12" s="35"/>
      <c r="H12" s="36"/>
      <c r="I12" s="36"/>
      <c r="J12" s="36"/>
      <c r="K12" s="36"/>
      <c r="L12" s="59" t="str">
        <f t="shared" si="1"/>
        <v/>
      </c>
      <c r="M12" s="59" t="str">
        <f>IF(ISNUMBER(L12),L12*F12,"")</f>
        <v/>
      </c>
      <c r="N12" s="60" t="str">
        <f>IF(AND(ISNUMBER(N11), ISNUMBER(M12)),N11+M12,"")</f>
        <v/>
      </c>
    </row>
    <row r="13" spans="2:16" ht="20.25" customHeight="1" thickTop="1" thickBot="1" x14ac:dyDescent="0.25">
      <c r="B13" s="61"/>
      <c r="C13" s="62"/>
      <c r="D13" s="62"/>
      <c r="E13" s="62"/>
      <c r="F13" s="63"/>
      <c r="G13" s="46"/>
      <c r="H13" s="40"/>
      <c r="I13" s="40"/>
      <c r="J13" s="40"/>
      <c r="K13" s="40"/>
      <c r="L13" s="40"/>
      <c r="M13" s="64" t="s">
        <v>30</v>
      </c>
      <c r="N13" s="74" t="str">
        <f>IF(ISNUMBER(N12),N12,N11)</f>
        <v/>
      </c>
    </row>
    <row r="14" spans="2:16" ht="16.5" customHeight="1" thickTop="1" x14ac:dyDescent="0.2">
      <c r="B14" s="1"/>
      <c r="C14" s="5"/>
      <c r="D14" s="5"/>
      <c r="E14" s="5"/>
      <c r="F14" s="6"/>
      <c r="G14" s="2"/>
    </row>
    <row r="15" spans="2:16" ht="13.5" thickBot="1" x14ac:dyDescent="0.25"/>
    <row r="16" spans="2:16" ht="15" customHeight="1" x14ac:dyDescent="0.2">
      <c r="B16" s="42" t="s">
        <v>13</v>
      </c>
      <c r="C16" s="82"/>
      <c r="D16" s="43" t="s">
        <v>16</v>
      </c>
      <c r="E16" s="9" t="s">
        <v>110</v>
      </c>
      <c r="F16" s="44"/>
      <c r="G16" s="44"/>
      <c r="H16" s="44"/>
      <c r="I16" s="44"/>
      <c r="J16" s="44"/>
      <c r="K16" s="44"/>
      <c r="L16" s="44"/>
      <c r="M16" s="65" t="s">
        <v>128</v>
      </c>
      <c r="N16" s="84"/>
    </row>
    <row r="17" spans="2:14" ht="15" customHeight="1" thickBot="1" x14ac:dyDescent="0.25">
      <c r="B17" s="71" t="s">
        <v>14</v>
      </c>
      <c r="C17" s="83"/>
      <c r="D17" s="43" t="s">
        <v>17</v>
      </c>
      <c r="E17" s="9" t="s">
        <v>127</v>
      </c>
      <c r="F17" s="44"/>
      <c r="G17" s="44"/>
      <c r="H17" s="44"/>
      <c r="I17" s="44"/>
      <c r="J17" s="44"/>
      <c r="K17" s="44"/>
      <c r="L17" s="44"/>
      <c r="M17" s="72" t="s">
        <v>129</v>
      </c>
      <c r="N17" s="85"/>
    </row>
    <row r="18" spans="2:14" ht="15" customHeight="1" x14ac:dyDescent="0.2">
      <c r="B18" s="45"/>
      <c r="C18" s="46"/>
      <c r="D18" s="46"/>
      <c r="E18" s="46"/>
      <c r="F18" s="46"/>
      <c r="G18" s="46"/>
      <c r="H18" s="40"/>
      <c r="I18" s="40"/>
      <c r="J18" s="40"/>
      <c r="K18" s="40"/>
      <c r="L18" s="40"/>
      <c r="M18" s="40"/>
      <c r="N18" s="40"/>
    </row>
    <row r="19" spans="2:14" ht="15" customHeight="1" x14ac:dyDescent="0.2">
      <c r="B19" s="47"/>
      <c r="C19" s="48" t="s">
        <v>3</v>
      </c>
      <c r="D19" s="49" t="s">
        <v>4</v>
      </c>
      <c r="E19" s="49" t="s">
        <v>5</v>
      </c>
      <c r="F19" s="49" t="s">
        <v>6</v>
      </c>
      <c r="G19" s="49">
        <v>1</v>
      </c>
      <c r="H19" s="50">
        <v>2</v>
      </c>
      <c r="I19" s="50">
        <v>3</v>
      </c>
      <c r="J19" s="50">
        <v>4</v>
      </c>
      <c r="K19" s="50">
        <v>5</v>
      </c>
      <c r="L19" s="51" t="s">
        <v>7</v>
      </c>
      <c r="M19" s="51" t="s">
        <v>8</v>
      </c>
      <c r="N19" s="51" t="s">
        <v>126</v>
      </c>
    </row>
    <row r="20" spans="2:14" ht="15" customHeight="1" x14ac:dyDescent="0.2">
      <c r="B20" s="52" t="s">
        <v>9</v>
      </c>
      <c r="C20" s="30">
        <v>101</v>
      </c>
      <c r="D20" s="27" t="s">
        <v>22</v>
      </c>
      <c r="E20" s="28"/>
      <c r="F20" s="24">
        <v>1.9</v>
      </c>
      <c r="G20" s="31"/>
      <c r="H20" s="32"/>
      <c r="I20" s="32"/>
      <c r="J20" s="32"/>
      <c r="K20" s="32"/>
      <c r="L20" s="53" t="str">
        <f>IF(COUNT(G20:K20)=0,"", IF(COUNT(G20:K20)=2,SUM(G20:K20)*1.5, IF(COUNT(G20:K20)=3,SUM(G20:K20), IF(COUNT(G20:K20)=5,SUM(G20:K20)-MIN(G20:K20)-MAX(G20:K20), ))))</f>
        <v/>
      </c>
      <c r="M20" s="51" t="str">
        <f t="shared" ref="M20:M21" si="2">IF(ISNUMBER(L20),L20*F20,"")</f>
        <v/>
      </c>
      <c r="N20" s="54" t="str">
        <f>M20</f>
        <v/>
      </c>
    </row>
    <row r="21" spans="2:14" ht="15" customHeight="1" x14ac:dyDescent="0.2">
      <c r="B21" s="55" t="s">
        <v>10</v>
      </c>
      <c r="C21" s="25"/>
      <c r="D21" s="23" t="e">
        <f>VLOOKUP($C21,DiveList!$C$3:$D$71,2,FALSE)</f>
        <v>#N/A</v>
      </c>
      <c r="E21" s="26"/>
      <c r="F21" s="24" t="e">
        <f>VLOOKUP($C21,DiveList!$C$3:$H$71,IF($E21="S",5,IF($E21="P", 4, IF($E21="T", 3,IF($E21="F",6,5)))), FALSE)</f>
        <v>#N/A</v>
      </c>
      <c r="G21" s="33"/>
      <c r="H21" s="33"/>
      <c r="I21" s="33"/>
      <c r="J21" s="33"/>
      <c r="K21" s="33"/>
      <c r="L21" s="53" t="str">
        <f t="shared" ref="L21:L24" si="3">IF(COUNT(G21:K21)=0,"", IF(COUNT(G21:K21)=2,SUM(G21:K21)*1.5, IF(COUNT(G21:K21)=3,SUM(G21:K21), IF(COUNT(G21:K21)=5,SUM(G21:K21)-MIN(G21:K21)-MAX(G21:K21), ))))</f>
        <v/>
      </c>
      <c r="M21" s="51" t="str">
        <f t="shared" si="2"/>
        <v/>
      </c>
      <c r="N21" s="54" t="str">
        <f>IF(AND(ISNUMBER(N20), ISNUMBER(M21)),N20+M21,"")</f>
        <v/>
      </c>
    </row>
    <row r="22" spans="2:14" x14ac:dyDescent="0.2">
      <c r="B22" s="55" t="s">
        <v>11</v>
      </c>
      <c r="C22" s="25"/>
      <c r="D22" s="23" t="e">
        <f>VLOOKUP($C22,DiveList!$C$3:$D$71,2,FALSE)</f>
        <v>#N/A</v>
      </c>
      <c r="E22" s="26"/>
      <c r="F22" s="24" t="e">
        <f>VLOOKUP($C22,DiveList!$C$3:$H$71,IF($E22="S",5,IF($E22="P", 4, IF($E22="T", 3,IF($E22="F",6,5)))), FALSE)</f>
        <v>#N/A</v>
      </c>
      <c r="G22" s="33"/>
      <c r="H22" s="33"/>
      <c r="I22" s="33"/>
      <c r="J22" s="33"/>
      <c r="K22" s="33"/>
      <c r="L22" s="53" t="str">
        <f t="shared" si="3"/>
        <v/>
      </c>
      <c r="M22" s="51" t="str">
        <f>IF(ISNUMBER(L22),L22*F22,"")</f>
        <v/>
      </c>
      <c r="N22" s="54" t="str">
        <f>IF(AND(ISNUMBER(N21), ISNUMBER(M22)),N21+M22,"")</f>
        <v/>
      </c>
    </row>
    <row r="23" spans="2:14" ht="13.5" thickBot="1" x14ac:dyDescent="0.25">
      <c r="B23" s="80" t="s">
        <v>159</v>
      </c>
      <c r="C23" s="25"/>
      <c r="D23" s="23" t="e">
        <f>VLOOKUP($C23,DiveList!$C$3:$D$71,2,FALSE)</f>
        <v>#N/A</v>
      </c>
      <c r="E23" s="26"/>
      <c r="F23" s="24" t="e">
        <f>VLOOKUP($C23,DiveList!$C$3:$H$71,IF($E23="S",5,IF($E23="P", 4, IF($E23="T", 3,IF($E23="F",6,5)))), FALSE)</f>
        <v>#N/A</v>
      </c>
      <c r="G23" s="33"/>
      <c r="H23" s="33"/>
      <c r="I23" s="33"/>
      <c r="J23" s="33"/>
      <c r="K23" s="33"/>
      <c r="L23" s="53" t="str">
        <f t="shared" si="3"/>
        <v/>
      </c>
      <c r="M23" s="51" t="str">
        <f>IF(ISNUMBER(L23),L23*F23,"")</f>
        <v/>
      </c>
      <c r="N23" s="54" t="str">
        <f>IF(AND(ISNUMBER(N22), ISNUMBER(M23)),N22+M23,"")</f>
        <v/>
      </c>
    </row>
    <row r="24" spans="2:14" ht="20.25" customHeight="1" thickTop="1" thickBot="1" x14ac:dyDescent="0.25">
      <c r="B24" s="56" t="s">
        <v>12</v>
      </c>
      <c r="C24" s="29"/>
      <c r="D24" s="57" t="e">
        <f>VLOOKUP($C24,DiveList!$C$3:$D$71,2,FALSE)</f>
        <v>#N/A</v>
      </c>
      <c r="E24" s="34"/>
      <c r="F24" s="58" t="e">
        <f>VLOOKUP($C24,DiveList!$C$3:$H$71,IF($E24="S",5,IF($E24="P", 4, IF($E24="T", 3,IF($E24="F",6,5)))), FALSE)</f>
        <v>#N/A</v>
      </c>
      <c r="G24" s="35"/>
      <c r="H24" s="36"/>
      <c r="I24" s="36"/>
      <c r="J24" s="36"/>
      <c r="K24" s="36"/>
      <c r="L24" s="59" t="str">
        <f t="shared" si="3"/>
        <v/>
      </c>
      <c r="M24" s="59" t="str">
        <f>IF(ISNUMBER(L24),L24*F24,"")</f>
        <v/>
      </c>
      <c r="N24" s="60" t="str">
        <f>IF(AND(ISNUMBER(N23), ISNUMBER(M24)),N23+M24,"")</f>
        <v/>
      </c>
    </row>
    <row r="25" spans="2:14" ht="14.25" thickTop="1" thickBot="1" x14ac:dyDescent="0.25">
      <c r="B25" s="61"/>
      <c r="C25" s="62"/>
      <c r="D25" s="62"/>
      <c r="E25" s="62"/>
      <c r="F25" s="63"/>
      <c r="G25" s="46"/>
      <c r="H25" s="40"/>
      <c r="I25" s="40"/>
      <c r="J25" s="40"/>
      <c r="K25" s="40"/>
      <c r="L25" s="40"/>
      <c r="M25" s="64" t="s">
        <v>30</v>
      </c>
      <c r="N25" s="74" t="str">
        <f>IF(ISNUMBER(N24),N24,N23)</f>
        <v/>
      </c>
    </row>
    <row r="26" spans="2:14" ht="13.5" thickTop="1" x14ac:dyDescent="0.2">
      <c r="B26" s="61"/>
      <c r="C26" s="62"/>
      <c r="D26" s="62"/>
      <c r="E26" s="62"/>
      <c r="F26" s="63"/>
      <c r="G26" s="46"/>
      <c r="H26" s="40"/>
      <c r="I26" s="40"/>
      <c r="J26" s="40"/>
      <c r="K26" s="40"/>
      <c r="L26" s="40"/>
      <c r="M26" s="64"/>
      <c r="N26" s="73"/>
    </row>
    <row r="27" spans="2:14" ht="15" customHeight="1" thickBot="1" x14ac:dyDescent="0.25"/>
    <row r="28" spans="2:14" ht="15" customHeight="1" x14ac:dyDescent="0.2">
      <c r="B28" s="42" t="s">
        <v>13</v>
      </c>
      <c r="C28" s="82"/>
      <c r="D28" s="43" t="s">
        <v>16</v>
      </c>
      <c r="E28" s="9" t="s">
        <v>110</v>
      </c>
      <c r="F28" s="44"/>
      <c r="G28" s="44"/>
      <c r="H28" s="44"/>
      <c r="I28" s="44"/>
      <c r="J28" s="44"/>
      <c r="K28" s="44"/>
      <c r="L28" s="44"/>
      <c r="M28" s="65" t="s">
        <v>128</v>
      </c>
      <c r="N28" s="84"/>
    </row>
    <row r="29" spans="2:14" ht="15" customHeight="1" thickBot="1" x14ac:dyDescent="0.25">
      <c r="B29" s="71" t="s">
        <v>14</v>
      </c>
      <c r="C29" s="83"/>
      <c r="D29" s="43" t="s">
        <v>17</v>
      </c>
      <c r="E29" s="9" t="s">
        <v>127</v>
      </c>
      <c r="F29" s="44"/>
      <c r="G29" s="44"/>
      <c r="H29" s="44"/>
      <c r="I29" s="44"/>
      <c r="J29" s="44"/>
      <c r="K29" s="44"/>
      <c r="L29" s="44"/>
      <c r="M29" s="72" t="s">
        <v>129</v>
      </c>
      <c r="N29" s="85"/>
    </row>
    <row r="30" spans="2:14" ht="15" customHeight="1" x14ac:dyDescent="0.2">
      <c r="B30" s="45"/>
      <c r="C30" s="46"/>
      <c r="D30" s="46"/>
      <c r="E30" s="46"/>
      <c r="F30" s="46"/>
      <c r="G30" s="46"/>
      <c r="H30" s="40"/>
      <c r="I30" s="40"/>
      <c r="J30" s="40"/>
      <c r="K30" s="40"/>
      <c r="L30" s="40"/>
      <c r="M30" s="40"/>
      <c r="N30" s="40"/>
    </row>
    <row r="31" spans="2:14" ht="15" customHeight="1" x14ac:dyDescent="0.2">
      <c r="B31" s="47"/>
      <c r="C31" s="48" t="s">
        <v>3</v>
      </c>
      <c r="D31" s="49" t="s">
        <v>4</v>
      </c>
      <c r="E31" s="49" t="s">
        <v>5</v>
      </c>
      <c r="F31" s="49" t="s">
        <v>6</v>
      </c>
      <c r="G31" s="49">
        <v>1</v>
      </c>
      <c r="H31" s="50">
        <v>2</v>
      </c>
      <c r="I31" s="50">
        <v>3</v>
      </c>
      <c r="J31" s="50">
        <v>4</v>
      </c>
      <c r="K31" s="50">
        <v>5</v>
      </c>
      <c r="L31" s="51" t="s">
        <v>7</v>
      </c>
      <c r="M31" s="51" t="s">
        <v>8</v>
      </c>
      <c r="N31" s="51" t="s">
        <v>126</v>
      </c>
    </row>
    <row r="32" spans="2:14" ht="15" customHeight="1" x14ac:dyDescent="0.2">
      <c r="B32" s="52" t="s">
        <v>9</v>
      </c>
      <c r="C32" s="30">
        <v>101</v>
      </c>
      <c r="D32" s="27" t="s">
        <v>22</v>
      </c>
      <c r="E32" s="28"/>
      <c r="F32" s="24">
        <v>1.9</v>
      </c>
      <c r="G32" s="31"/>
      <c r="H32" s="32"/>
      <c r="I32" s="32"/>
      <c r="J32" s="32"/>
      <c r="K32" s="32"/>
      <c r="L32" s="53" t="str">
        <f>IF(COUNT(G32:K32)=0,"", IF(COUNT(G32:K32)=2,SUM(G32:K32)*1.5, IF(COUNT(G32:K32)=3,SUM(G32:K32), IF(COUNT(G32:K32)=5,SUM(G32:K32)-MIN(G32:K32)-MAX(G32:K32), ))))</f>
        <v/>
      </c>
      <c r="M32" s="51" t="str">
        <f t="shared" ref="M32:M33" si="4">IF(ISNUMBER(L32),L32*F32,"")</f>
        <v/>
      </c>
      <c r="N32" s="54" t="str">
        <f>M32</f>
        <v/>
      </c>
    </row>
    <row r="33" spans="2:14" ht="15" customHeight="1" x14ac:dyDescent="0.2">
      <c r="B33" s="55" t="s">
        <v>10</v>
      </c>
      <c r="C33" s="25"/>
      <c r="D33" s="23" t="e">
        <f>VLOOKUP($C33,DiveList!$C$3:$D$71,2,FALSE)</f>
        <v>#N/A</v>
      </c>
      <c r="E33" s="26"/>
      <c r="F33" s="24" t="e">
        <f>VLOOKUP($C33,DiveList!$C$3:$H$71,IF($E33="S",5,IF($E33="P", 4, IF($E33="T", 3,IF($E33="F",6,5)))), FALSE)</f>
        <v>#N/A</v>
      </c>
      <c r="G33" s="33"/>
      <c r="H33" s="33"/>
      <c r="I33" s="33"/>
      <c r="J33" s="33"/>
      <c r="K33" s="33"/>
      <c r="L33" s="53" t="str">
        <f t="shared" ref="L33:L36" si="5">IF(COUNT(G33:K33)=0,"", IF(COUNT(G33:K33)=2,SUM(G33:K33)*1.5, IF(COUNT(G33:K33)=3,SUM(G33:K33), IF(COUNT(G33:K33)=5,SUM(G33:K33)-MIN(G33:K33)-MAX(G33:K33), ))))</f>
        <v/>
      </c>
      <c r="M33" s="51" t="str">
        <f t="shared" si="4"/>
        <v/>
      </c>
      <c r="N33" s="54" t="str">
        <f>IF(AND(ISNUMBER(N32), ISNUMBER(M33)),N32+M33,"")</f>
        <v/>
      </c>
    </row>
    <row r="34" spans="2:14" x14ac:dyDescent="0.2">
      <c r="B34" s="55" t="s">
        <v>11</v>
      </c>
      <c r="C34" s="25"/>
      <c r="D34" s="23" t="e">
        <f>VLOOKUP($C34,DiveList!$C$3:$D$71,2,FALSE)</f>
        <v>#N/A</v>
      </c>
      <c r="E34" s="26"/>
      <c r="F34" s="24" t="e">
        <f>VLOOKUP($C34,DiveList!$C$3:$H$71,IF($E34="S",5,IF($E34="P", 4, IF($E34="T", 3,IF($E34="F",6,5)))), FALSE)</f>
        <v>#N/A</v>
      </c>
      <c r="G34" s="33"/>
      <c r="H34" s="33"/>
      <c r="I34" s="33"/>
      <c r="J34" s="33"/>
      <c r="K34" s="33"/>
      <c r="L34" s="53" t="str">
        <f t="shared" si="5"/>
        <v/>
      </c>
      <c r="M34" s="51" t="str">
        <f>IF(ISNUMBER(L34),L34*F34,"")</f>
        <v/>
      </c>
      <c r="N34" s="54" t="str">
        <f>IF(AND(ISNUMBER(N33), ISNUMBER(M34)),N33+M34,"")</f>
        <v/>
      </c>
    </row>
    <row r="35" spans="2:14" ht="13.5" thickBot="1" x14ac:dyDescent="0.25">
      <c r="B35" s="80" t="s">
        <v>159</v>
      </c>
      <c r="C35" s="25"/>
      <c r="D35" s="23" t="e">
        <f>VLOOKUP($C35,DiveList!$C$3:$D$71,2,FALSE)</f>
        <v>#N/A</v>
      </c>
      <c r="E35" s="26"/>
      <c r="F35" s="24" t="e">
        <f>VLOOKUP($C35,DiveList!$C$3:$H$71,IF($E35="S",5,IF($E35="P", 4, IF($E35="T", 3,IF($E35="F",6,5)))), FALSE)</f>
        <v>#N/A</v>
      </c>
      <c r="G35" s="33"/>
      <c r="H35" s="33"/>
      <c r="I35" s="33"/>
      <c r="J35" s="33"/>
      <c r="K35" s="33"/>
      <c r="L35" s="53" t="str">
        <f t="shared" si="5"/>
        <v/>
      </c>
      <c r="M35" s="51" t="str">
        <f>IF(ISNUMBER(L35),L35*F35,"")</f>
        <v/>
      </c>
      <c r="N35" s="54" t="str">
        <f>IF(AND(ISNUMBER(N34), ISNUMBER(M35)),N34+M35,"")</f>
        <v/>
      </c>
    </row>
    <row r="36" spans="2:14" ht="20.25" customHeight="1" thickTop="1" thickBot="1" x14ac:dyDescent="0.25">
      <c r="B36" s="56" t="s">
        <v>12</v>
      </c>
      <c r="C36" s="29"/>
      <c r="D36" s="57" t="e">
        <f>VLOOKUP($C36,DiveList!$C$3:$D$71,2,FALSE)</f>
        <v>#N/A</v>
      </c>
      <c r="E36" s="34"/>
      <c r="F36" s="58" t="e">
        <f>VLOOKUP($C36,DiveList!$C$3:$H$71,IF($E36="S",5,IF($E36="P", 4, IF($E36="T", 3,IF($E36="F",6,5)))), FALSE)</f>
        <v>#N/A</v>
      </c>
      <c r="G36" s="35"/>
      <c r="H36" s="36"/>
      <c r="I36" s="36"/>
      <c r="J36" s="36"/>
      <c r="K36" s="36"/>
      <c r="L36" s="59" t="str">
        <f t="shared" si="5"/>
        <v/>
      </c>
      <c r="M36" s="59" t="str">
        <f>IF(ISNUMBER(L36),L36*F36,"")</f>
        <v/>
      </c>
      <c r="N36" s="60" t="str">
        <f>IF(AND(ISNUMBER(N35), ISNUMBER(M36)),N35+M36,"")</f>
        <v/>
      </c>
    </row>
    <row r="37" spans="2:14" ht="14.25" thickTop="1" thickBot="1" x14ac:dyDescent="0.25">
      <c r="B37" s="61"/>
      <c r="C37" s="62"/>
      <c r="D37" s="62"/>
      <c r="E37" s="62"/>
      <c r="F37" s="63"/>
      <c r="G37" s="46"/>
      <c r="H37" s="40"/>
      <c r="I37" s="40"/>
      <c r="J37" s="40"/>
      <c r="K37" s="40"/>
      <c r="L37" s="40"/>
      <c r="M37" s="64" t="s">
        <v>30</v>
      </c>
      <c r="N37" s="74" t="str">
        <f>IF(ISNUMBER(N36),N36,N35)</f>
        <v/>
      </c>
    </row>
    <row r="38" spans="2:14" ht="13.5" thickTop="1" x14ac:dyDescent="0.2"/>
    <row r="39" spans="2:14" ht="13.5" thickBot="1" x14ac:dyDescent="0.25"/>
    <row r="40" spans="2:14" ht="15" customHeight="1" x14ac:dyDescent="0.2">
      <c r="B40" s="42" t="s">
        <v>13</v>
      </c>
      <c r="C40" s="82"/>
      <c r="D40" s="43" t="s">
        <v>16</v>
      </c>
      <c r="E40" s="9" t="s">
        <v>110</v>
      </c>
      <c r="F40" s="44"/>
      <c r="G40" s="44"/>
      <c r="H40" s="44"/>
      <c r="I40" s="44"/>
      <c r="J40" s="44"/>
      <c r="K40" s="44"/>
      <c r="L40" s="44"/>
      <c r="M40" s="65" t="s">
        <v>128</v>
      </c>
      <c r="N40" s="84"/>
    </row>
    <row r="41" spans="2:14" ht="15" customHeight="1" thickBot="1" x14ac:dyDescent="0.25">
      <c r="B41" s="71" t="s">
        <v>14</v>
      </c>
      <c r="C41" s="83"/>
      <c r="D41" s="43" t="s">
        <v>17</v>
      </c>
      <c r="E41" s="9" t="s">
        <v>127</v>
      </c>
      <c r="F41" s="44"/>
      <c r="G41" s="44"/>
      <c r="H41" s="44"/>
      <c r="I41" s="44"/>
      <c r="J41" s="44"/>
      <c r="K41" s="44"/>
      <c r="L41" s="44"/>
      <c r="M41" s="72" t="s">
        <v>129</v>
      </c>
      <c r="N41" s="85"/>
    </row>
    <row r="42" spans="2:14" ht="15" customHeight="1" x14ac:dyDescent="0.2">
      <c r="B42" s="45"/>
      <c r="C42" s="46"/>
      <c r="D42" s="46"/>
      <c r="E42" s="46"/>
      <c r="F42" s="46"/>
      <c r="G42" s="46"/>
      <c r="H42" s="40"/>
      <c r="I42" s="40"/>
      <c r="J42" s="40"/>
      <c r="K42" s="40"/>
      <c r="L42" s="40"/>
      <c r="M42" s="40"/>
      <c r="N42" s="40"/>
    </row>
    <row r="43" spans="2:14" ht="15" customHeight="1" x14ac:dyDescent="0.2">
      <c r="B43" s="47"/>
      <c r="C43" s="48" t="s">
        <v>3</v>
      </c>
      <c r="D43" s="49" t="s">
        <v>4</v>
      </c>
      <c r="E43" s="49" t="s">
        <v>5</v>
      </c>
      <c r="F43" s="49" t="s">
        <v>6</v>
      </c>
      <c r="G43" s="49">
        <v>1</v>
      </c>
      <c r="H43" s="50">
        <v>2</v>
      </c>
      <c r="I43" s="50">
        <v>3</v>
      </c>
      <c r="J43" s="50">
        <v>4</v>
      </c>
      <c r="K43" s="50">
        <v>5</v>
      </c>
      <c r="L43" s="51" t="s">
        <v>7</v>
      </c>
      <c r="M43" s="51" t="s">
        <v>8</v>
      </c>
      <c r="N43" s="51" t="s">
        <v>126</v>
      </c>
    </row>
    <row r="44" spans="2:14" ht="15" customHeight="1" x14ac:dyDescent="0.2">
      <c r="B44" s="52" t="s">
        <v>9</v>
      </c>
      <c r="C44" s="30">
        <v>101</v>
      </c>
      <c r="D44" s="27" t="s">
        <v>22</v>
      </c>
      <c r="E44" s="28"/>
      <c r="F44" s="24">
        <v>1.9</v>
      </c>
      <c r="G44" s="31"/>
      <c r="H44" s="32"/>
      <c r="I44" s="32"/>
      <c r="J44" s="32"/>
      <c r="K44" s="32"/>
      <c r="L44" s="53" t="str">
        <f>IF(COUNT(G44:K44)=0,"", IF(COUNT(G44:K44)=2,SUM(G44:K44)*1.5, IF(COUNT(G44:K44)=3,SUM(G44:K44), IF(COUNT(G44:K44)=5,SUM(G44:K44)-MIN(G44:K44)-MAX(G44:K44), ))))</f>
        <v/>
      </c>
      <c r="M44" s="51" t="str">
        <f t="shared" ref="M44:M45" si="6">IF(ISNUMBER(L44),L44*F44,"")</f>
        <v/>
      </c>
      <c r="N44" s="54" t="str">
        <f>M44</f>
        <v/>
      </c>
    </row>
    <row r="45" spans="2:14" ht="15" customHeight="1" x14ac:dyDescent="0.2">
      <c r="B45" s="55" t="s">
        <v>10</v>
      </c>
      <c r="C45" s="25"/>
      <c r="D45" s="23" t="e">
        <f>VLOOKUP($C45,DiveList!$C$3:$D$71,2,FALSE)</f>
        <v>#N/A</v>
      </c>
      <c r="E45" s="26"/>
      <c r="F45" s="24" t="e">
        <f>VLOOKUP($C45,DiveList!$C$3:$H$71,IF($E45="S",5,IF($E45="P", 4, IF($E45="T", 3,IF($E45="F",6,5)))), FALSE)</f>
        <v>#N/A</v>
      </c>
      <c r="G45" s="33"/>
      <c r="H45" s="33"/>
      <c r="I45" s="33"/>
      <c r="J45" s="33"/>
      <c r="K45" s="33"/>
      <c r="L45" s="53" t="str">
        <f t="shared" ref="L45:L48" si="7">IF(COUNT(G45:K45)=0,"", IF(COUNT(G45:K45)=2,SUM(G45:K45)*1.5, IF(COUNT(G45:K45)=3,SUM(G45:K45), IF(COUNT(G45:K45)=5,SUM(G45:K45)-MIN(G45:K45)-MAX(G45:K45), ))))</f>
        <v/>
      </c>
      <c r="M45" s="51" t="str">
        <f t="shared" si="6"/>
        <v/>
      </c>
      <c r="N45" s="54" t="str">
        <f>IF(AND(ISNUMBER(N44), ISNUMBER(M45)),N44+M45,"")</f>
        <v/>
      </c>
    </row>
    <row r="46" spans="2:14" x14ac:dyDescent="0.2">
      <c r="B46" s="55" t="s">
        <v>11</v>
      </c>
      <c r="C46" s="25"/>
      <c r="D46" s="23" t="e">
        <f>VLOOKUP($C46,DiveList!$C$3:$D$71,2,FALSE)</f>
        <v>#N/A</v>
      </c>
      <c r="E46" s="26"/>
      <c r="F46" s="24" t="e">
        <f>VLOOKUP($C46,DiveList!$C$3:$H$71,IF($E46="S",5,IF($E46="P", 4, IF($E46="T", 3,IF($E46="F",6,5)))), FALSE)</f>
        <v>#N/A</v>
      </c>
      <c r="G46" s="33"/>
      <c r="H46" s="33"/>
      <c r="I46" s="33"/>
      <c r="J46" s="33"/>
      <c r="K46" s="33"/>
      <c r="L46" s="53" t="str">
        <f t="shared" si="7"/>
        <v/>
      </c>
      <c r="M46" s="51" t="str">
        <f>IF(ISNUMBER(L46),L46*F46,"")</f>
        <v/>
      </c>
      <c r="N46" s="54" t="str">
        <f>IF(AND(ISNUMBER(N45), ISNUMBER(M46)),N45+M46,"")</f>
        <v/>
      </c>
    </row>
    <row r="47" spans="2:14" ht="13.5" thickBot="1" x14ac:dyDescent="0.25">
      <c r="B47" s="80" t="s">
        <v>159</v>
      </c>
      <c r="C47" s="25"/>
      <c r="D47" s="23" t="e">
        <f>VLOOKUP($C47,DiveList!$C$3:$D$71,2,FALSE)</f>
        <v>#N/A</v>
      </c>
      <c r="E47" s="26"/>
      <c r="F47" s="24" t="e">
        <f>VLOOKUP($C47,DiveList!$C$3:$H$71,IF($E47="S",5,IF($E47="P", 4, IF($E47="T", 3,IF($E47="F",6,5)))), FALSE)</f>
        <v>#N/A</v>
      </c>
      <c r="G47" s="33"/>
      <c r="H47" s="33"/>
      <c r="I47" s="33"/>
      <c r="J47" s="33"/>
      <c r="K47" s="33"/>
      <c r="L47" s="53" t="str">
        <f t="shared" si="7"/>
        <v/>
      </c>
      <c r="M47" s="51" t="str">
        <f>IF(ISNUMBER(L47),L47*F47,"")</f>
        <v/>
      </c>
      <c r="N47" s="54" t="str">
        <f>IF(AND(ISNUMBER(N46), ISNUMBER(M47)),N46+M47,"")</f>
        <v/>
      </c>
    </row>
    <row r="48" spans="2:14" ht="20.25" customHeight="1" thickTop="1" thickBot="1" x14ac:dyDescent="0.25">
      <c r="B48" s="56" t="s">
        <v>12</v>
      </c>
      <c r="C48" s="29"/>
      <c r="D48" s="57" t="e">
        <f>VLOOKUP($C48,DiveList!$C$3:$D$71,2,FALSE)</f>
        <v>#N/A</v>
      </c>
      <c r="E48" s="34"/>
      <c r="F48" s="58" t="e">
        <f>VLOOKUP($C48,DiveList!$C$3:$H$71,IF($E48="S",5,IF($E48="P", 4, IF($E48="T", 3,IF($E48="F",6,5)))), FALSE)</f>
        <v>#N/A</v>
      </c>
      <c r="G48" s="35"/>
      <c r="H48" s="36"/>
      <c r="I48" s="36"/>
      <c r="J48" s="36"/>
      <c r="K48" s="36"/>
      <c r="L48" s="59" t="str">
        <f t="shared" si="7"/>
        <v/>
      </c>
      <c r="M48" s="59" t="str">
        <f>IF(ISNUMBER(L48),L48*F48,"")</f>
        <v/>
      </c>
      <c r="N48" s="60" t="str">
        <f>IF(AND(ISNUMBER(N47), ISNUMBER(M48)),N47+M48,"")</f>
        <v/>
      </c>
    </row>
    <row r="49" spans="2:14" ht="14.25" thickTop="1" thickBot="1" x14ac:dyDescent="0.25">
      <c r="B49" s="61"/>
      <c r="C49" s="62"/>
      <c r="D49" s="62"/>
      <c r="E49" s="62"/>
      <c r="F49" s="63"/>
      <c r="G49" s="46"/>
      <c r="H49" s="40"/>
      <c r="I49" s="40"/>
      <c r="J49" s="40"/>
      <c r="K49" s="40"/>
      <c r="L49" s="40"/>
      <c r="M49" s="64" t="s">
        <v>30</v>
      </c>
      <c r="N49" s="74" t="str">
        <f>IF(ISNUMBER(N48),N48,N47)</f>
        <v/>
      </c>
    </row>
    <row r="50" spans="2:14" ht="13.5" thickTop="1" x14ac:dyDescent="0.2">
      <c r="B50" s="61"/>
      <c r="C50" s="62"/>
      <c r="D50" s="62"/>
      <c r="E50" s="62"/>
      <c r="F50" s="63"/>
      <c r="G50" s="46"/>
      <c r="H50" s="40"/>
      <c r="I50" s="40"/>
      <c r="J50" s="40"/>
      <c r="K50" s="40"/>
      <c r="L50" s="40"/>
      <c r="M50" s="64"/>
      <c r="N50" s="73"/>
    </row>
    <row r="51" spans="2:14" ht="15" customHeight="1" thickBot="1" x14ac:dyDescent="0.25"/>
    <row r="52" spans="2:14" ht="15" customHeight="1" x14ac:dyDescent="0.2">
      <c r="B52" s="42" t="s">
        <v>13</v>
      </c>
      <c r="C52" s="82"/>
      <c r="D52" s="43" t="s">
        <v>16</v>
      </c>
      <c r="E52" s="9" t="s">
        <v>110</v>
      </c>
      <c r="F52" s="44"/>
      <c r="G52" s="44"/>
      <c r="H52" s="44"/>
      <c r="I52" s="44"/>
      <c r="J52" s="44"/>
      <c r="K52" s="44"/>
      <c r="L52" s="44"/>
      <c r="M52" s="65" t="s">
        <v>128</v>
      </c>
      <c r="N52" s="84"/>
    </row>
    <row r="53" spans="2:14" ht="15" customHeight="1" thickBot="1" x14ac:dyDescent="0.25">
      <c r="B53" s="71" t="s">
        <v>14</v>
      </c>
      <c r="C53" s="83"/>
      <c r="D53" s="43" t="s">
        <v>17</v>
      </c>
      <c r="E53" s="9" t="s">
        <v>127</v>
      </c>
      <c r="F53" s="44"/>
      <c r="G53" s="44"/>
      <c r="H53" s="44"/>
      <c r="I53" s="44"/>
      <c r="J53" s="44"/>
      <c r="K53" s="44"/>
      <c r="L53" s="44"/>
      <c r="M53" s="72" t="s">
        <v>129</v>
      </c>
      <c r="N53" s="85"/>
    </row>
    <row r="54" spans="2:14" ht="15" customHeight="1" x14ac:dyDescent="0.2">
      <c r="B54" s="45"/>
      <c r="C54" s="46"/>
      <c r="D54" s="46"/>
      <c r="E54" s="46"/>
      <c r="F54" s="46"/>
      <c r="G54" s="46"/>
      <c r="H54" s="40"/>
      <c r="I54" s="40"/>
      <c r="J54" s="40"/>
      <c r="K54" s="40"/>
      <c r="L54" s="40"/>
      <c r="M54" s="40"/>
      <c r="N54" s="40"/>
    </row>
    <row r="55" spans="2:14" ht="15" customHeight="1" x14ac:dyDescent="0.2">
      <c r="B55" s="47"/>
      <c r="C55" s="48" t="s">
        <v>3</v>
      </c>
      <c r="D55" s="49" t="s">
        <v>4</v>
      </c>
      <c r="E55" s="49" t="s">
        <v>5</v>
      </c>
      <c r="F55" s="49" t="s">
        <v>6</v>
      </c>
      <c r="G55" s="49">
        <v>1</v>
      </c>
      <c r="H55" s="50">
        <v>2</v>
      </c>
      <c r="I55" s="50">
        <v>3</v>
      </c>
      <c r="J55" s="50">
        <v>4</v>
      </c>
      <c r="K55" s="50">
        <v>5</v>
      </c>
      <c r="L55" s="51" t="s">
        <v>7</v>
      </c>
      <c r="M55" s="51" t="s">
        <v>8</v>
      </c>
      <c r="N55" s="51" t="s">
        <v>126</v>
      </c>
    </row>
    <row r="56" spans="2:14" ht="15" customHeight="1" x14ac:dyDescent="0.2">
      <c r="B56" s="52" t="s">
        <v>9</v>
      </c>
      <c r="C56" s="30">
        <v>101</v>
      </c>
      <c r="D56" s="27" t="s">
        <v>22</v>
      </c>
      <c r="E56" s="28"/>
      <c r="F56" s="24">
        <v>1.9</v>
      </c>
      <c r="G56" s="31"/>
      <c r="H56" s="32"/>
      <c r="I56" s="32"/>
      <c r="J56" s="32"/>
      <c r="K56" s="32"/>
      <c r="L56" s="53" t="str">
        <f>IF(COUNT(G56:K56)=0,"", IF(COUNT(G56:K56)=2,SUM(G56:K56)*1.5, IF(COUNT(G56:K56)=3,SUM(G56:K56), IF(COUNT(G56:K56)=5,SUM(G56:K56)-MIN(G56:K56)-MAX(G56:K56), ))))</f>
        <v/>
      </c>
      <c r="M56" s="51" t="str">
        <f t="shared" ref="M56:M57" si="8">IF(ISNUMBER(L56),L56*F56,"")</f>
        <v/>
      </c>
      <c r="N56" s="54" t="str">
        <f>M56</f>
        <v/>
      </c>
    </row>
    <row r="57" spans="2:14" ht="15" customHeight="1" x14ac:dyDescent="0.2">
      <c r="B57" s="55" t="s">
        <v>10</v>
      </c>
      <c r="C57" s="25"/>
      <c r="D57" s="23" t="e">
        <f>VLOOKUP($C57,DiveList!$C$3:$D$71,2,FALSE)</f>
        <v>#N/A</v>
      </c>
      <c r="E57" s="26"/>
      <c r="F57" s="24" t="e">
        <f>VLOOKUP($C57,DiveList!$C$3:$H$71,IF($E57="S",5,IF($E57="P", 4, IF($E57="T", 3,IF($E57="F",6,5)))), FALSE)</f>
        <v>#N/A</v>
      </c>
      <c r="G57" s="33"/>
      <c r="H57" s="33"/>
      <c r="I57" s="33"/>
      <c r="J57" s="33"/>
      <c r="K57" s="33"/>
      <c r="L57" s="53" t="str">
        <f t="shared" ref="L57:L60" si="9">IF(COUNT(G57:K57)=0,"", IF(COUNT(G57:K57)=2,SUM(G57:K57)*1.5, IF(COUNT(G57:K57)=3,SUM(G57:K57), IF(COUNT(G57:K57)=5,SUM(G57:K57)-MIN(G57:K57)-MAX(G57:K57), ))))</f>
        <v/>
      </c>
      <c r="M57" s="51" t="str">
        <f t="shared" si="8"/>
        <v/>
      </c>
      <c r="N57" s="54" t="str">
        <f>IF(AND(ISNUMBER(N56), ISNUMBER(M57)),N56+M57,"")</f>
        <v/>
      </c>
    </row>
    <row r="58" spans="2:14" x14ac:dyDescent="0.2">
      <c r="B58" s="55" t="s">
        <v>11</v>
      </c>
      <c r="C58" s="25"/>
      <c r="D58" s="23" t="e">
        <f>VLOOKUP($C58,DiveList!$C$3:$D$71,2,FALSE)</f>
        <v>#N/A</v>
      </c>
      <c r="E58" s="26"/>
      <c r="F58" s="24" t="e">
        <f>VLOOKUP($C58,DiveList!$C$3:$H$71,IF($E58="S",5,IF($E58="P", 4, IF($E58="T", 3,IF($E58="F",6,5)))), FALSE)</f>
        <v>#N/A</v>
      </c>
      <c r="G58" s="33"/>
      <c r="H58" s="33"/>
      <c r="I58" s="33"/>
      <c r="J58" s="33"/>
      <c r="K58" s="33"/>
      <c r="L58" s="53" t="str">
        <f t="shared" si="9"/>
        <v/>
      </c>
      <c r="M58" s="51" t="str">
        <f>IF(ISNUMBER(L58),L58*F58,"")</f>
        <v/>
      </c>
      <c r="N58" s="54" t="str">
        <f>IF(AND(ISNUMBER(N57), ISNUMBER(M58)),N57+M58,"")</f>
        <v/>
      </c>
    </row>
    <row r="59" spans="2:14" ht="13.5" thickBot="1" x14ac:dyDescent="0.25">
      <c r="B59" s="80" t="s">
        <v>159</v>
      </c>
      <c r="C59" s="25"/>
      <c r="D59" s="23" t="e">
        <f>VLOOKUP($C59,DiveList!$C$3:$D$71,2,FALSE)</f>
        <v>#N/A</v>
      </c>
      <c r="E59" s="26"/>
      <c r="F59" s="24" t="e">
        <f>VLOOKUP($C59,DiveList!$C$3:$H$71,IF($E59="S",5,IF($E59="P", 4, IF($E59="T", 3,IF($E59="F",6,5)))), FALSE)</f>
        <v>#N/A</v>
      </c>
      <c r="G59" s="33"/>
      <c r="H59" s="33"/>
      <c r="I59" s="33"/>
      <c r="J59" s="33"/>
      <c r="K59" s="33"/>
      <c r="L59" s="53" t="str">
        <f t="shared" si="9"/>
        <v/>
      </c>
      <c r="M59" s="51" t="str">
        <f>IF(ISNUMBER(L59),L59*F59,"")</f>
        <v/>
      </c>
      <c r="N59" s="54" t="str">
        <f>IF(AND(ISNUMBER(N58), ISNUMBER(M59)),N58+M59,"")</f>
        <v/>
      </c>
    </row>
    <row r="60" spans="2:14" ht="20.25" customHeight="1" thickTop="1" thickBot="1" x14ac:dyDescent="0.25">
      <c r="B60" s="56" t="s">
        <v>12</v>
      </c>
      <c r="C60" s="29"/>
      <c r="D60" s="57" t="e">
        <f>VLOOKUP($C60,DiveList!$C$3:$D$71,2,FALSE)</f>
        <v>#N/A</v>
      </c>
      <c r="E60" s="34"/>
      <c r="F60" s="58" t="e">
        <f>VLOOKUP($C60,DiveList!$C$3:$H$71,IF($E60="S",5,IF($E60="P", 4, IF($E60="T", 3,IF($E60="F",6,5)))), FALSE)</f>
        <v>#N/A</v>
      </c>
      <c r="G60" s="35"/>
      <c r="H60" s="36"/>
      <c r="I60" s="36"/>
      <c r="J60" s="36"/>
      <c r="K60" s="36"/>
      <c r="L60" s="59" t="str">
        <f t="shared" si="9"/>
        <v/>
      </c>
      <c r="M60" s="59" t="str">
        <f>IF(ISNUMBER(L60),L60*F60,"")</f>
        <v/>
      </c>
      <c r="N60" s="60" t="str">
        <f>IF(AND(ISNUMBER(N59), ISNUMBER(M60)),N59+M60,"")</f>
        <v/>
      </c>
    </row>
    <row r="61" spans="2:14" ht="14.25" thickTop="1" thickBot="1" x14ac:dyDescent="0.25">
      <c r="B61" s="61"/>
      <c r="C61" s="62"/>
      <c r="D61" s="62"/>
      <c r="E61" s="62"/>
      <c r="F61" s="63"/>
      <c r="G61" s="46"/>
      <c r="H61" s="40"/>
      <c r="I61" s="40"/>
      <c r="J61" s="40"/>
      <c r="K61" s="40"/>
      <c r="L61" s="40"/>
      <c r="M61" s="64" t="s">
        <v>30</v>
      </c>
      <c r="N61" s="74" t="str">
        <f>IF(ISNUMBER(N60),N60,N59)</f>
        <v/>
      </c>
    </row>
    <row r="62" spans="2:14" ht="13.5" thickTop="1" x14ac:dyDescent="0.2">
      <c r="B62" s="61"/>
      <c r="C62" s="62"/>
      <c r="D62" s="62"/>
      <c r="E62" s="62"/>
      <c r="F62" s="63"/>
      <c r="G62" s="46"/>
      <c r="H62" s="40"/>
      <c r="I62" s="40"/>
      <c r="J62" s="40"/>
      <c r="K62" s="40"/>
      <c r="L62" s="40"/>
      <c r="M62" s="64"/>
      <c r="N62" s="73"/>
    </row>
    <row r="63" spans="2:14" ht="15" customHeight="1" thickBot="1" x14ac:dyDescent="0.25"/>
    <row r="64" spans="2:14" ht="15" customHeight="1" x14ac:dyDescent="0.2">
      <c r="B64" s="42" t="s">
        <v>13</v>
      </c>
      <c r="C64" s="82"/>
      <c r="D64" s="43" t="s">
        <v>16</v>
      </c>
      <c r="E64" s="9" t="s">
        <v>110</v>
      </c>
      <c r="F64" s="44"/>
      <c r="G64" s="44"/>
      <c r="H64" s="44"/>
      <c r="I64" s="44"/>
      <c r="J64" s="44"/>
      <c r="K64" s="44"/>
      <c r="L64" s="44"/>
      <c r="M64" s="65" t="s">
        <v>128</v>
      </c>
      <c r="N64" s="84"/>
    </row>
    <row r="65" spans="2:14" ht="15" customHeight="1" thickBot="1" x14ac:dyDescent="0.25">
      <c r="B65" s="71" t="s">
        <v>14</v>
      </c>
      <c r="C65" s="83"/>
      <c r="D65" s="43" t="s">
        <v>17</v>
      </c>
      <c r="E65" s="9" t="s">
        <v>127</v>
      </c>
      <c r="F65" s="44"/>
      <c r="G65" s="44"/>
      <c r="H65" s="44"/>
      <c r="I65" s="44"/>
      <c r="J65" s="44"/>
      <c r="K65" s="44"/>
      <c r="L65" s="44"/>
      <c r="M65" s="72" t="s">
        <v>129</v>
      </c>
      <c r="N65" s="85"/>
    </row>
    <row r="66" spans="2:14" ht="15" customHeight="1" x14ac:dyDescent="0.2">
      <c r="B66" s="45"/>
      <c r="C66" s="46"/>
      <c r="D66" s="46"/>
      <c r="E66" s="46"/>
      <c r="F66" s="46"/>
      <c r="G66" s="46"/>
      <c r="H66" s="40"/>
      <c r="I66" s="40"/>
      <c r="J66" s="40"/>
      <c r="K66" s="40"/>
      <c r="L66" s="40"/>
      <c r="M66" s="40"/>
      <c r="N66" s="40"/>
    </row>
    <row r="67" spans="2:14" ht="15" customHeight="1" x14ac:dyDescent="0.2">
      <c r="B67" s="47"/>
      <c r="C67" s="48" t="s">
        <v>3</v>
      </c>
      <c r="D67" s="49" t="s">
        <v>4</v>
      </c>
      <c r="E67" s="49" t="s">
        <v>5</v>
      </c>
      <c r="F67" s="49" t="s">
        <v>6</v>
      </c>
      <c r="G67" s="49">
        <v>1</v>
      </c>
      <c r="H67" s="50">
        <v>2</v>
      </c>
      <c r="I67" s="50">
        <v>3</v>
      </c>
      <c r="J67" s="50">
        <v>4</v>
      </c>
      <c r="K67" s="50">
        <v>5</v>
      </c>
      <c r="L67" s="51" t="s">
        <v>7</v>
      </c>
      <c r="M67" s="51" t="s">
        <v>8</v>
      </c>
      <c r="N67" s="51" t="s">
        <v>126</v>
      </c>
    </row>
    <row r="68" spans="2:14" ht="15" customHeight="1" x14ac:dyDescent="0.2">
      <c r="B68" s="52" t="s">
        <v>9</v>
      </c>
      <c r="C68" s="30">
        <v>101</v>
      </c>
      <c r="D68" s="27" t="s">
        <v>22</v>
      </c>
      <c r="E68" s="28"/>
      <c r="F68" s="24">
        <v>1.9</v>
      </c>
      <c r="G68" s="31"/>
      <c r="H68" s="32"/>
      <c r="I68" s="32"/>
      <c r="J68" s="32"/>
      <c r="K68" s="32"/>
      <c r="L68" s="53" t="str">
        <f>IF(COUNT(G68:K68)=0,"", IF(COUNT(G68:K68)=2,SUM(G68:K68)*1.5, IF(COUNT(G68:K68)=3,SUM(G68:K68), IF(COUNT(G68:K68)=5,SUM(G68:K68)-MIN(G68:K68)-MAX(G68:K68), ))))</f>
        <v/>
      </c>
      <c r="M68" s="51" t="str">
        <f t="shared" ref="M68:M69" si="10">IF(ISNUMBER(L68),L68*F68,"")</f>
        <v/>
      </c>
      <c r="N68" s="54" t="str">
        <f>M68</f>
        <v/>
      </c>
    </row>
    <row r="69" spans="2:14" ht="15" customHeight="1" x14ac:dyDescent="0.2">
      <c r="B69" s="55" t="s">
        <v>10</v>
      </c>
      <c r="C69" s="25"/>
      <c r="D69" s="23" t="e">
        <f>VLOOKUP($C69,DiveList!$C$3:$D$71,2,FALSE)</f>
        <v>#N/A</v>
      </c>
      <c r="E69" s="26"/>
      <c r="F69" s="24" t="e">
        <f>VLOOKUP($C69,DiveList!$C$3:$H$71,IF($E69="S",5,IF($E69="P", 4, IF($E69="T", 3,IF($E69="F",6,5)))), FALSE)</f>
        <v>#N/A</v>
      </c>
      <c r="G69" s="33"/>
      <c r="H69" s="33"/>
      <c r="I69" s="33"/>
      <c r="J69" s="33"/>
      <c r="K69" s="33"/>
      <c r="L69" s="53" t="str">
        <f t="shared" ref="L69:L72" si="11">IF(COUNT(G69:K69)=0,"", IF(COUNT(G69:K69)=2,SUM(G69:K69)*1.5, IF(COUNT(G69:K69)=3,SUM(G69:K69), IF(COUNT(G69:K69)=5,SUM(G69:K69)-MIN(G69:K69)-MAX(G69:K69), ))))</f>
        <v/>
      </c>
      <c r="M69" s="51" t="str">
        <f t="shared" si="10"/>
        <v/>
      </c>
      <c r="N69" s="54" t="str">
        <f>IF(AND(ISNUMBER(N68), ISNUMBER(M69)),N68+M69,"")</f>
        <v/>
      </c>
    </row>
    <row r="70" spans="2:14" x14ac:dyDescent="0.2">
      <c r="B70" s="55" t="s">
        <v>11</v>
      </c>
      <c r="C70" s="25"/>
      <c r="D70" s="23" t="e">
        <f>VLOOKUP($C70,DiveList!$C$3:$D$71,2,FALSE)</f>
        <v>#N/A</v>
      </c>
      <c r="E70" s="26"/>
      <c r="F70" s="24" t="e">
        <f>VLOOKUP($C70,DiveList!$C$3:$H$71,IF($E70="S",5,IF($E70="P", 4, IF($E70="T", 3,IF($E70="F",6,5)))), FALSE)</f>
        <v>#N/A</v>
      </c>
      <c r="G70" s="33"/>
      <c r="H70" s="33"/>
      <c r="I70" s="33"/>
      <c r="J70" s="33"/>
      <c r="K70" s="33"/>
      <c r="L70" s="53" t="str">
        <f t="shared" si="11"/>
        <v/>
      </c>
      <c r="M70" s="51" t="str">
        <f>IF(ISNUMBER(L70),L70*F70,"")</f>
        <v/>
      </c>
      <c r="N70" s="54" t="str">
        <f>IF(AND(ISNUMBER(N69), ISNUMBER(M70)),N69+M70,"")</f>
        <v/>
      </c>
    </row>
    <row r="71" spans="2:14" ht="13.5" thickBot="1" x14ac:dyDescent="0.25">
      <c r="B71" s="80" t="s">
        <v>159</v>
      </c>
      <c r="C71" s="25"/>
      <c r="D71" s="23" t="e">
        <f>VLOOKUP($C71,DiveList!$C$3:$D$71,2,FALSE)</f>
        <v>#N/A</v>
      </c>
      <c r="E71" s="26"/>
      <c r="F71" s="24" t="e">
        <f>VLOOKUP($C71,DiveList!$C$3:$H$71,IF($E71="S",5,IF($E71="P", 4, IF($E71="T", 3,IF($E71="F",6,5)))), FALSE)</f>
        <v>#N/A</v>
      </c>
      <c r="G71" s="33"/>
      <c r="H71" s="33"/>
      <c r="I71" s="33"/>
      <c r="J71" s="33"/>
      <c r="K71" s="33"/>
      <c r="L71" s="53" t="str">
        <f t="shared" si="11"/>
        <v/>
      </c>
      <c r="M71" s="51" t="str">
        <f>IF(ISNUMBER(L71),L71*F71,"")</f>
        <v/>
      </c>
      <c r="N71" s="54" t="str">
        <f>IF(AND(ISNUMBER(N70), ISNUMBER(M71)),N70+M71,"")</f>
        <v/>
      </c>
    </row>
    <row r="72" spans="2:14" ht="20.25" customHeight="1" thickTop="1" thickBot="1" x14ac:dyDescent="0.25">
      <c r="B72" s="56" t="s">
        <v>12</v>
      </c>
      <c r="C72" s="29"/>
      <c r="D72" s="57" t="e">
        <f>VLOOKUP($C72,DiveList!$C$3:$D$71,2,FALSE)</f>
        <v>#N/A</v>
      </c>
      <c r="E72" s="34"/>
      <c r="F72" s="58" t="e">
        <f>VLOOKUP($C72,DiveList!$C$3:$H$71,IF($E72="S",5,IF($E72="P", 4, IF($E72="T", 3,IF($E72="F",6,5)))), FALSE)</f>
        <v>#N/A</v>
      </c>
      <c r="G72" s="35"/>
      <c r="H72" s="36"/>
      <c r="I72" s="36"/>
      <c r="J72" s="36"/>
      <c r="K72" s="36"/>
      <c r="L72" s="59" t="str">
        <f t="shared" si="11"/>
        <v/>
      </c>
      <c r="M72" s="59" t="str">
        <f>IF(ISNUMBER(L72),L72*F72,"")</f>
        <v/>
      </c>
      <c r="N72" s="60" t="str">
        <f>IF(AND(ISNUMBER(N71), ISNUMBER(M72)),N71+M72,"")</f>
        <v/>
      </c>
    </row>
    <row r="73" spans="2:14" ht="14.25" thickTop="1" thickBot="1" x14ac:dyDescent="0.25">
      <c r="B73" s="61"/>
      <c r="C73" s="62"/>
      <c r="D73" s="62"/>
      <c r="E73" s="62"/>
      <c r="F73" s="63"/>
      <c r="G73" s="46"/>
      <c r="H73" s="40"/>
      <c r="I73" s="40"/>
      <c r="J73" s="40"/>
      <c r="K73" s="40"/>
      <c r="L73" s="40"/>
      <c r="M73" s="64" t="s">
        <v>30</v>
      </c>
      <c r="N73" s="74" t="str">
        <f>IF(ISNUMBER(N72),N72,N71)</f>
        <v/>
      </c>
    </row>
    <row r="74" spans="2:14" ht="13.5" thickTop="1" x14ac:dyDescent="0.2">
      <c r="B74" s="61"/>
      <c r="C74" s="62"/>
      <c r="D74" s="62"/>
      <c r="E74" s="62"/>
      <c r="F74" s="63"/>
      <c r="G74" s="46"/>
      <c r="H74" s="40"/>
      <c r="I74" s="40"/>
      <c r="J74" s="40"/>
      <c r="K74" s="40"/>
      <c r="L74" s="40"/>
      <c r="M74" s="64"/>
      <c r="N74" s="73"/>
    </row>
    <row r="75" spans="2:14" ht="15" customHeight="1" thickBot="1" x14ac:dyDescent="0.25"/>
    <row r="76" spans="2:14" ht="15" customHeight="1" x14ac:dyDescent="0.2">
      <c r="B76" s="42" t="s">
        <v>13</v>
      </c>
      <c r="C76" s="82"/>
      <c r="D76" s="43" t="s">
        <v>16</v>
      </c>
      <c r="E76" s="9" t="s">
        <v>110</v>
      </c>
      <c r="F76" s="44"/>
      <c r="G76" s="44"/>
      <c r="H76" s="44"/>
      <c r="I76" s="44"/>
      <c r="J76" s="44"/>
      <c r="K76" s="44"/>
      <c r="L76" s="44"/>
      <c r="M76" s="65" t="s">
        <v>128</v>
      </c>
      <c r="N76" s="84"/>
    </row>
    <row r="77" spans="2:14" ht="15" customHeight="1" thickBot="1" x14ac:dyDescent="0.25">
      <c r="B77" s="71" t="s">
        <v>14</v>
      </c>
      <c r="C77" s="83"/>
      <c r="D77" s="43" t="s">
        <v>17</v>
      </c>
      <c r="E77" s="9" t="s">
        <v>127</v>
      </c>
      <c r="F77" s="44"/>
      <c r="G77" s="44"/>
      <c r="H77" s="44"/>
      <c r="I77" s="44"/>
      <c r="J77" s="44"/>
      <c r="K77" s="44"/>
      <c r="L77" s="44"/>
      <c r="M77" s="72" t="s">
        <v>129</v>
      </c>
      <c r="N77" s="85"/>
    </row>
    <row r="78" spans="2:14" ht="15" customHeight="1" x14ac:dyDescent="0.2">
      <c r="B78" s="45"/>
      <c r="C78" s="46"/>
      <c r="D78" s="46"/>
      <c r="E78" s="46"/>
      <c r="F78" s="46"/>
      <c r="G78" s="46"/>
      <c r="H78" s="40"/>
      <c r="I78" s="40"/>
      <c r="J78" s="40"/>
      <c r="K78" s="40"/>
      <c r="L78" s="40"/>
      <c r="M78" s="40"/>
      <c r="N78" s="40"/>
    </row>
    <row r="79" spans="2:14" ht="15" customHeight="1" x14ac:dyDescent="0.2">
      <c r="B79" s="47"/>
      <c r="C79" s="48" t="s">
        <v>3</v>
      </c>
      <c r="D79" s="49" t="s">
        <v>4</v>
      </c>
      <c r="E79" s="49" t="s">
        <v>5</v>
      </c>
      <c r="F79" s="49" t="s">
        <v>6</v>
      </c>
      <c r="G79" s="49">
        <v>1</v>
      </c>
      <c r="H79" s="50">
        <v>2</v>
      </c>
      <c r="I79" s="50">
        <v>3</v>
      </c>
      <c r="J79" s="50">
        <v>4</v>
      </c>
      <c r="K79" s="50">
        <v>5</v>
      </c>
      <c r="L79" s="51" t="s">
        <v>7</v>
      </c>
      <c r="M79" s="51" t="s">
        <v>8</v>
      </c>
      <c r="N79" s="51" t="s">
        <v>126</v>
      </c>
    </row>
    <row r="80" spans="2:14" ht="15" customHeight="1" x14ac:dyDescent="0.2">
      <c r="B80" s="52" t="s">
        <v>9</v>
      </c>
      <c r="C80" s="30">
        <v>101</v>
      </c>
      <c r="D80" s="27" t="s">
        <v>22</v>
      </c>
      <c r="E80" s="28"/>
      <c r="F80" s="24">
        <v>1.9</v>
      </c>
      <c r="G80" s="31"/>
      <c r="H80" s="32"/>
      <c r="I80" s="32"/>
      <c r="J80" s="32"/>
      <c r="K80" s="32"/>
      <c r="L80" s="53" t="str">
        <f>IF(COUNT(G80:K80)=0,"", IF(COUNT(G80:K80)=2,SUM(G80:K80)*1.5, IF(COUNT(G80:K80)=3,SUM(G80:K80), IF(COUNT(G80:K80)=5,SUM(G80:K80)-MIN(G80:K80)-MAX(G80:K80), ))))</f>
        <v/>
      </c>
      <c r="M80" s="51" t="str">
        <f t="shared" ref="M80:M81" si="12">IF(ISNUMBER(L80),L80*F80,"")</f>
        <v/>
      </c>
      <c r="N80" s="54" t="str">
        <f>M80</f>
        <v/>
      </c>
    </row>
    <row r="81" spans="2:14" ht="15" customHeight="1" x14ac:dyDescent="0.2">
      <c r="B81" s="55" t="s">
        <v>10</v>
      </c>
      <c r="C81" s="25"/>
      <c r="D81" s="23" t="e">
        <f>VLOOKUP($C81,DiveList!$C$3:$D$71,2,FALSE)</f>
        <v>#N/A</v>
      </c>
      <c r="E81" s="26"/>
      <c r="F81" s="24" t="e">
        <f>VLOOKUP($C81,DiveList!$C$3:$H$71,IF($E81="S",5,IF($E81="P", 4, IF($E81="T", 3,IF($E81="F",6,5)))), FALSE)</f>
        <v>#N/A</v>
      </c>
      <c r="G81" s="33"/>
      <c r="H81" s="33"/>
      <c r="I81" s="33"/>
      <c r="J81" s="33"/>
      <c r="K81" s="33"/>
      <c r="L81" s="53" t="str">
        <f t="shared" ref="L81:L84" si="13">IF(COUNT(G81:K81)=0,"", IF(COUNT(G81:K81)=2,SUM(G81:K81)*1.5, IF(COUNT(G81:K81)=3,SUM(G81:K81), IF(COUNT(G81:K81)=5,SUM(G81:K81)-MIN(G81:K81)-MAX(G81:K81), ))))</f>
        <v/>
      </c>
      <c r="M81" s="51" t="str">
        <f t="shared" si="12"/>
        <v/>
      </c>
      <c r="N81" s="54" t="str">
        <f>IF(AND(ISNUMBER(N80), ISNUMBER(M81)),N80+M81,"")</f>
        <v/>
      </c>
    </row>
    <row r="82" spans="2:14" x14ac:dyDescent="0.2">
      <c r="B82" s="55" t="s">
        <v>11</v>
      </c>
      <c r="C82" s="25"/>
      <c r="D82" s="23" t="e">
        <f>VLOOKUP($C82,DiveList!$C$3:$D$71,2,FALSE)</f>
        <v>#N/A</v>
      </c>
      <c r="E82" s="26"/>
      <c r="F82" s="24" t="e">
        <f>VLOOKUP($C82,DiveList!$C$3:$H$71,IF($E82="S",5,IF($E82="P", 4, IF($E82="T", 3,IF($E82="F",6,5)))), FALSE)</f>
        <v>#N/A</v>
      </c>
      <c r="G82" s="33"/>
      <c r="H82" s="33"/>
      <c r="I82" s="33"/>
      <c r="J82" s="33"/>
      <c r="K82" s="33"/>
      <c r="L82" s="53" t="str">
        <f t="shared" si="13"/>
        <v/>
      </c>
      <c r="M82" s="51" t="str">
        <f>IF(ISNUMBER(L82),L82*F82,"")</f>
        <v/>
      </c>
      <c r="N82" s="54" t="str">
        <f>IF(AND(ISNUMBER(N81), ISNUMBER(M82)),N81+M82,"")</f>
        <v/>
      </c>
    </row>
    <row r="83" spans="2:14" ht="13.5" thickBot="1" x14ac:dyDescent="0.25">
      <c r="B83" s="80" t="s">
        <v>159</v>
      </c>
      <c r="C83" s="25"/>
      <c r="D83" s="23" t="e">
        <f>VLOOKUP($C83,DiveList!$C$3:$D$71,2,FALSE)</f>
        <v>#N/A</v>
      </c>
      <c r="E83" s="26"/>
      <c r="F83" s="24" t="e">
        <f>VLOOKUP($C83,DiveList!$C$3:$H$71,IF($E83="S",5,IF($E83="P", 4, IF($E83="T", 3,IF($E83="F",6,5)))), FALSE)</f>
        <v>#N/A</v>
      </c>
      <c r="G83" s="33"/>
      <c r="H83" s="33"/>
      <c r="I83" s="33"/>
      <c r="J83" s="33"/>
      <c r="K83" s="33"/>
      <c r="L83" s="53" t="str">
        <f t="shared" si="13"/>
        <v/>
      </c>
      <c r="M83" s="51" t="str">
        <f>IF(ISNUMBER(L83),L83*F83,"")</f>
        <v/>
      </c>
      <c r="N83" s="54" t="str">
        <f>IF(AND(ISNUMBER(N82), ISNUMBER(M83)),N82+M83,"")</f>
        <v/>
      </c>
    </row>
    <row r="84" spans="2:14" ht="20.25" customHeight="1" thickTop="1" thickBot="1" x14ac:dyDescent="0.25">
      <c r="B84" s="56" t="s">
        <v>12</v>
      </c>
      <c r="C84" s="29"/>
      <c r="D84" s="57" t="e">
        <f>VLOOKUP($C84,DiveList!$C$3:$D$71,2,FALSE)</f>
        <v>#N/A</v>
      </c>
      <c r="E84" s="34"/>
      <c r="F84" s="58" t="e">
        <f>VLOOKUP($C84,DiveList!$C$3:$H$71,IF($E84="S",5,IF($E84="P", 4, IF($E84="T", 3,IF($E84="F",6,5)))), FALSE)</f>
        <v>#N/A</v>
      </c>
      <c r="G84" s="35"/>
      <c r="H84" s="36"/>
      <c r="I84" s="36"/>
      <c r="J84" s="36"/>
      <c r="K84" s="36"/>
      <c r="L84" s="59" t="str">
        <f t="shared" si="13"/>
        <v/>
      </c>
      <c r="M84" s="59" t="str">
        <f>IF(ISNUMBER(L84),L84*F84,"")</f>
        <v/>
      </c>
      <c r="N84" s="60" t="str">
        <f>IF(AND(ISNUMBER(N83), ISNUMBER(M84)),N83+M84,"")</f>
        <v/>
      </c>
    </row>
    <row r="85" spans="2:14" ht="14.25" thickTop="1" thickBot="1" x14ac:dyDescent="0.25">
      <c r="B85" s="61"/>
      <c r="C85" s="62"/>
      <c r="D85" s="62"/>
      <c r="E85" s="62"/>
      <c r="F85" s="63"/>
      <c r="G85" s="46"/>
      <c r="H85" s="40"/>
      <c r="I85" s="40"/>
      <c r="J85" s="40"/>
      <c r="K85" s="40"/>
      <c r="L85" s="40"/>
      <c r="M85" s="64" t="s">
        <v>30</v>
      </c>
      <c r="N85" s="74" t="str">
        <f>IF(ISNUMBER(N84),N84,N83)</f>
        <v/>
      </c>
    </row>
    <row r="86" spans="2:14" ht="13.5" thickTop="1" x14ac:dyDescent="0.2">
      <c r="B86" s="61"/>
      <c r="C86" s="62"/>
      <c r="D86" s="62"/>
      <c r="E86" s="62"/>
      <c r="F86" s="63"/>
      <c r="G86" s="46"/>
      <c r="H86" s="40"/>
      <c r="I86" s="40"/>
      <c r="J86" s="40"/>
      <c r="K86" s="40"/>
      <c r="L86" s="40"/>
      <c r="M86" s="64"/>
      <c r="N86" s="73"/>
    </row>
    <row r="87" spans="2:14" ht="15" customHeight="1" thickBot="1" x14ac:dyDescent="0.25"/>
    <row r="88" spans="2:14" ht="15" customHeight="1" x14ac:dyDescent="0.2">
      <c r="B88" s="42" t="s">
        <v>13</v>
      </c>
      <c r="C88" s="82"/>
      <c r="D88" s="43" t="s">
        <v>16</v>
      </c>
      <c r="E88" s="9" t="s">
        <v>110</v>
      </c>
      <c r="F88" s="44"/>
      <c r="G88" s="44"/>
      <c r="H88" s="44"/>
      <c r="I88" s="44"/>
      <c r="J88" s="44"/>
      <c r="K88" s="44"/>
      <c r="L88" s="44"/>
      <c r="M88" s="65" t="s">
        <v>128</v>
      </c>
      <c r="N88" s="84"/>
    </row>
    <row r="89" spans="2:14" ht="15" customHeight="1" thickBot="1" x14ac:dyDescent="0.25">
      <c r="B89" s="71" t="s">
        <v>14</v>
      </c>
      <c r="C89" s="83"/>
      <c r="D89" s="43" t="s">
        <v>17</v>
      </c>
      <c r="E89" s="9" t="s">
        <v>127</v>
      </c>
      <c r="F89" s="44"/>
      <c r="G89" s="44"/>
      <c r="H89" s="44"/>
      <c r="I89" s="44"/>
      <c r="J89" s="44"/>
      <c r="K89" s="44"/>
      <c r="L89" s="44"/>
      <c r="M89" s="72" t="s">
        <v>129</v>
      </c>
      <c r="N89" s="85"/>
    </row>
    <row r="90" spans="2:14" ht="15" customHeight="1" x14ac:dyDescent="0.2">
      <c r="B90" s="45"/>
      <c r="C90" s="46"/>
      <c r="D90" s="46"/>
      <c r="E90" s="46"/>
      <c r="F90" s="46"/>
      <c r="G90" s="46"/>
      <c r="H90" s="40"/>
      <c r="I90" s="40"/>
      <c r="J90" s="40"/>
      <c r="K90" s="40"/>
      <c r="L90" s="40"/>
      <c r="M90" s="40"/>
      <c r="N90" s="40"/>
    </row>
    <row r="91" spans="2:14" ht="15" customHeight="1" x14ac:dyDescent="0.2">
      <c r="B91" s="47"/>
      <c r="C91" s="48" t="s">
        <v>3</v>
      </c>
      <c r="D91" s="49" t="s">
        <v>4</v>
      </c>
      <c r="E91" s="49" t="s">
        <v>5</v>
      </c>
      <c r="F91" s="49" t="s">
        <v>6</v>
      </c>
      <c r="G91" s="49">
        <v>1</v>
      </c>
      <c r="H91" s="50">
        <v>2</v>
      </c>
      <c r="I91" s="50">
        <v>3</v>
      </c>
      <c r="J91" s="50">
        <v>4</v>
      </c>
      <c r="K91" s="50">
        <v>5</v>
      </c>
      <c r="L91" s="51" t="s">
        <v>7</v>
      </c>
      <c r="M91" s="51" t="s">
        <v>8</v>
      </c>
      <c r="N91" s="51" t="s">
        <v>126</v>
      </c>
    </row>
    <row r="92" spans="2:14" ht="15" customHeight="1" x14ac:dyDescent="0.2">
      <c r="B92" s="52" t="s">
        <v>9</v>
      </c>
      <c r="C92" s="30">
        <v>101</v>
      </c>
      <c r="D92" s="27" t="s">
        <v>22</v>
      </c>
      <c r="E92" s="28"/>
      <c r="F92" s="24">
        <v>1.9</v>
      </c>
      <c r="G92" s="31"/>
      <c r="H92" s="32"/>
      <c r="I92" s="32"/>
      <c r="J92" s="32"/>
      <c r="K92" s="32"/>
      <c r="L92" s="53" t="str">
        <f>IF(COUNT(G92:K92)=0,"", IF(COUNT(G92:K92)=2,SUM(G92:K92)*1.5, IF(COUNT(G92:K92)=3,SUM(G92:K92), IF(COUNT(G92:K92)=5,SUM(G92:K92)-MIN(G92:K92)-MAX(G92:K92), ))))</f>
        <v/>
      </c>
      <c r="M92" s="51" t="str">
        <f t="shared" ref="M92:M93" si="14">IF(ISNUMBER(L92),L92*F92,"")</f>
        <v/>
      </c>
      <c r="N92" s="54" t="str">
        <f>M92</f>
        <v/>
      </c>
    </row>
    <row r="93" spans="2:14" ht="15" customHeight="1" x14ac:dyDescent="0.2">
      <c r="B93" s="55" t="s">
        <v>10</v>
      </c>
      <c r="C93" s="25"/>
      <c r="D93" s="23" t="e">
        <f>VLOOKUP($C93,DiveList!$C$3:$D$71,2,FALSE)</f>
        <v>#N/A</v>
      </c>
      <c r="E93" s="26"/>
      <c r="F93" s="24" t="e">
        <f>VLOOKUP($C93,DiveList!$C$3:$H$71,IF($E93="S",5,IF($E93="P", 4, IF($E93="T", 3,IF($E93="F",6,5)))), FALSE)</f>
        <v>#N/A</v>
      </c>
      <c r="G93" s="33"/>
      <c r="H93" s="33"/>
      <c r="I93" s="33"/>
      <c r="J93" s="33"/>
      <c r="K93" s="33"/>
      <c r="L93" s="53" t="str">
        <f t="shared" ref="L93:L96" si="15">IF(COUNT(G93:K93)=0,"", IF(COUNT(G93:K93)=2,SUM(G93:K93)*1.5, IF(COUNT(G93:K93)=3,SUM(G93:K93), IF(COUNT(G93:K93)=5,SUM(G93:K93)-MIN(G93:K93)-MAX(G93:K93), ))))</f>
        <v/>
      </c>
      <c r="M93" s="51" t="str">
        <f t="shared" si="14"/>
        <v/>
      </c>
      <c r="N93" s="54" t="str">
        <f>IF(AND(ISNUMBER(N92), ISNUMBER(M93)),N92+M93,"")</f>
        <v/>
      </c>
    </row>
    <row r="94" spans="2:14" x14ac:dyDescent="0.2">
      <c r="B94" s="55" t="s">
        <v>11</v>
      </c>
      <c r="C94" s="25"/>
      <c r="D94" s="23" t="e">
        <f>VLOOKUP($C94,DiveList!$C$3:$D$71,2,FALSE)</f>
        <v>#N/A</v>
      </c>
      <c r="E94" s="26"/>
      <c r="F94" s="24" t="e">
        <f>VLOOKUP($C94,DiveList!$C$3:$H$71,IF($E94="S",5,IF($E94="P", 4, IF($E94="T", 3,IF($E94="F",6,5)))), FALSE)</f>
        <v>#N/A</v>
      </c>
      <c r="G94" s="33"/>
      <c r="H94" s="33"/>
      <c r="I94" s="33"/>
      <c r="J94" s="33"/>
      <c r="K94" s="33"/>
      <c r="L94" s="53" t="str">
        <f t="shared" si="15"/>
        <v/>
      </c>
      <c r="M94" s="51" t="str">
        <f>IF(ISNUMBER(L94),L94*F94,"")</f>
        <v/>
      </c>
      <c r="N94" s="54" t="str">
        <f>IF(AND(ISNUMBER(N93), ISNUMBER(M94)),N93+M94,"")</f>
        <v/>
      </c>
    </row>
    <row r="95" spans="2:14" ht="13.5" thickBot="1" x14ac:dyDescent="0.25">
      <c r="B95" s="80" t="s">
        <v>159</v>
      </c>
      <c r="C95" s="25"/>
      <c r="D95" s="23" t="e">
        <f>VLOOKUP($C95,DiveList!$C$3:$D$71,2,FALSE)</f>
        <v>#N/A</v>
      </c>
      <c r="E95" s="26"/>
      <c r="F95" s="24" t="e">
        <f>VLOOKUP($C95,DiveList!$C$3:$H$71,IF($E95="S",5,IF($E95="P", 4, IF($E95="T", 3,IF($E95="F",6,5)))), FALSE)</f>
        <v>#N/A</v>
      </c>
      <c r="G95" s="33"/>
      <c r="H95" s="33"/>
      <c r="I95" s="33"/>
      <c r="J95" s="33"/>
      <c r="K95" s="33"/>
      <c r="L95" s="53" t="str">
        <f t="shared" si="15"/>
        <v/>
      </c>
      <c r="M95" s="51" t="str">
        <f>IF(ISNUMBER(L95),L95*F95,"")</f>
        <v/>
      </c>
      <c r="N95" s="54" t="str">
        <f>IF(AND(ISNUMBER(N94), ISNUMBER(M95)),N94+M95,"")</f>
        <v/>
      </c>
    </row>
    <row r="96" spans="2:14" ht="20.25" customHeight="1" thickTop="1" thickBot="1" x14ac:dyDescent="0.25">
      <c r="B96" s="56" t="s">
        <v>12</v>
      </c>
      <c r="C96" s="29"/>
      <c r="D96" s="57" t="e">
        <f>VLOOKUP($C96,DiveList!$C$3:$D$71,2,FALSE)</f>
        <v>#N/A</v>
      </c>
      <c r="E96" s="34"/>
      <c r="F96" s="58" t="e">
        <f>VLOOKUP($C96,DiveList!$C$3:$H$71,IF($E96="S",5,IF($E96="P", 4, IF($E96="T", 3,IF($E96="F",6,5)))), FALSE)</f>
        <v>#N/A</v>
      </c>
      <c r="G96" s="35"/>
      <c r="H96" s="36"/>
      <c r="I96" s="36"/>
      <c r="J96" s="36"/>
      <c r="K96" s="36"/>
      <c r="L96" s="59" t="str">
        <f t="shared" si="15"/>
        <v/>
      </c>
      <c r="M96" s="59" t="str">
        <f>IF(ISNUMBER(L96),L96*F96,"")</f>
        <v/>
      </c>
      <c r="N96" s="60" t="str">
        <f>IF(AND(ISNUMBER(N95), ISNUMBER(M96)),N95+M96,"")</f>
        <v/>
      </c>
    </row>
    <row r="97" spans="2:14" ht="14.25" thickTop="1" thickBot="1" x14ac:dyDescent="0.25">
      <c r="B97" s="61"/>
      <c r="C97" s="62"/>
      <c r="D97" s="62"/>
      <c r="E97" s="62"/>
      <c r="F97" s="63"/>
      <c r="G97" s="46"/>
      <c r="H97" s="40"/>
      <c r="I97" s="40"/>
      <c r="J97" s="40"/>
      <c r="K97" s="40"/>
      <c r="L97" s="40"/>
      <c r="M97" s="64" t="s">
        <v>30</v>
      </c>
      <c r="N97" s="74" t="str">
        <f>IF(ISNUMBER(N96),N96,N95)</f>
        <v/>
      </c>
    </row>
    <row r="98" spans="2:14" ht="13.5" thickTop="1" x14ac:dyDescent="0.2">
      <c r="B98" s="61"/>
      <c r="C98" s="62"/>
      <c r="D98" s="62"/>
      <c r="E98" s="62"/>
      <c r="F98" s="63"/>
      <c r="G98" s="46"/>
      <c r="H98" s="40"/>
      <c r="I98" s="40"/>
      <c r="J98" s="40"/>
      <c r="K98" s="40"/>
      <c r="L98" s="40"/>
      <c r="M98" s="64"/>
      <c r="N98" s="73"/>
    </row>
    <row r="99" spans="2:14" ht="15" customHeight="1" thickBot="1" x14ac:dyDescent="0.25"/>
    <row r="100" spans="2:14" ht="15" customHeight="1" x14ac:dyDescent="0.2">
      <c r="B100" s="42" t="s">
        <v>13</v>
      </c>
      <c r="C100" s="82"/>
      <c r="D100" s="43" t="s">
        <v>16</v>
      </c>
      <c r="E100" s="9" t="s">
        <v>110</v>
      </c>
      <c r="F100" s="44"/>
      <c r="G100" s="44"/>
      <c r="H100" s="44"/>
      <c r="I100" s="44"/>
      <c r="J100" s="44"/>
      <c r="K100" s="44"/>
      <c r="L100" s="44"/>
      <c r="M100" s="65" t="s">
        <v>128</v>
      </c>
      <c r="N100" s="84"/>
    </row>
    <row r="101" spans="2:14" ht="15" customHeight="1" thickBot="1" x14ac:dyDescent="0.25">
      <c r="B101" s="71" t="s">
        <v>14</v>
      </c>
      <c r="C101" s="83"/>
      <c r="D101" s="43" t="s">
        <v>17</v>
      </c>
      <c r="E101" s="9" t="s">
        <v>127</v>
      </c>
      <c r="F101" s="44"/>
      <c r="G101" s="44"/>
      <c r="H101" s="44"/>
      <c r="I101" s="44"/>
      <c r="J101" s="44"/>
      <c r="K101" s="44"/>
      <c r="L101" s="44"/>
      <c r="M101" s="72" t="s">
        <v>129</v>
      </c>
      <c r="N101" s="85"/>
    </row>
    <row r="102" spans="2:14" ht="15" customHeight="1" x14ac:dyDescent="0.2">
      <c r="B102" s="45"/>
      <c r="C102" s="46"/>
      <c r="D102" s="46"/>
      <c r="E102" s="46"/>
      <c r="F102" s="46"/>
      <c r="G102" s="46"/>
      <c r="H102" s="40"/>
      <c r="I102" s="40"/>
      <c r="J102" s="40"/>
      <c r="K102" s="40"/>
      <c r="L102" s="40"/>
      <c r="M102" s="40"/>
      <c r="N102" s="40"/>
    </row>
    <row r="103" spans="2:14" ht="15" customHeight="1" x14ac:dyDescent="0.2">
      <c r="B103" s="47"/>
      <c r="C103" s="48" t="s">
        <v>3</v>
      </c>
      <c r="D103" s="49" t="s">
        <v>4</v>
      </c>
      <c r="E103" s="49" t="s">
        <v>5</v>
      </c>
      <c r="F103" s="49" t="s">
        <v>6</v>
      </c>
      <c r="G103" s="49">
        <v>1</v>
      </c>
      <c r="H103" s="50">
        <v>2</v>
      </c>
      <c r="I103" s="50">
        <v>3</v>
      </c>
      <c r="J103" s="50">
        <v>4</v>
      </c>
      <c r="K103" s="50">
        <v>5</v>
      </c>
      <c r="L103" s="51" t="s">
        <v>7</v>
      </c>
      <c r="M103" s="51" t="s">
        <v>8</v>
      </c>
      <c r="N103" s="51" t="s">
        <v>126</v>
      </c>
    </row>
    <row r="104" spans="2:14" ht="15" customHeight="1" x14ac:dyDescent="0.2">
      <c r="B104" s="52" t="s">
        <v>9</v>
      </c>
      <c r="C104" s="30">
        <v>101</v>
      </c>
      <c r="D104" s="27" t="s">
        <v>22</v>
      </c>
      <c r="E104" s="28"/>
      <c r="F104" s="24">
        <v>1.9</v>
      </c>
      <c r="G104" s="31"/>
      <c r="H104" s="32"/>
      <c r="I104" s="32"/>
      <c r="J104" s="32"/>
      <c r="K104" s="32"/>
      <c r="L104" s="53" t="str">
        <f>IF(COUNT(G104:K104)=0,"", IF(COUNT(G104:K104)=2,SUM(G104:K104)*1.5, IF(COUNT(G104:K104)=3,SUM(G104:K104), IF(COUNT(G104:K104)=5,SUM(G104:K104)-MIN(G104:K104)-MAX(G104:K104), ))))</f>
        <v/>
      </c>
      <c r="M104" s="51" t="str">
        <f t="shared" ref="M104:M105" si="16">IF(ISNUMBER(L104),L104*F104,"")</f>
        <v/>
      </c>
      <c r="N104" s="54" t="str">
        <f>M104</f>
        <v/>
      </c>
    </row>
    <row r="105" spans="2:14" ht="15" customHeight="1" x14ac:dyDescent="0.2">
      <c r="B105" s="55" t="s">
        <v>10</v>
      </c>
      <c r="C105" s="25"/>
      <c r="D105" s="23" t="e">
        <f>VLOOKUP($C105,DiveList!$C$3:$D$71,2,FALSE)</f>
        <v>#N/A</v>
      </c>
      <c r="E105" s="26"/>
      <c r="F105" s="24" t="e">
        <f>VLOOKUP($C105,DiveList!$C$3:$H$71,IF($E105="S",5,IF($E105="P", 4, IF($E105="T", 3,IF($E105="F",6,5)))), FALSE)</f>
        <v>#N/A</v>
      </c>
      <c r="G105" s="33"/>
      <c r="H105" s="33"/>
      <c r="I105" s="33"/>
      <c r="J105" s="33"/>
      <c r="K105" s="33"/>
      <c r="L105" s="53" t="str">
        <f t="shared" ref="L105:L108" si="17">IF(COUNT(G105:K105)=0,"", IF(COUNT(G105:K105)=2,SUM(G105:K105)*1.5, IF(COUNT(G105:K105)=3,SUM(G105:K105), IF(COUNT(G105:K105)=5,SUM(G105:K105)-MIN(G105:K105)-MAX(G105:K105), ))))</f>
        <v/>
      </c>
      <c r="M105" s="51" t="str">
        <f t="shared" si="16"/>
        <v/>
      </c>
      <c r="N105" s="54" t="str">
        <f>IF(AND(ISNUMBER(N104), ISNUMBER(M105)),N104+M105,"")</f>
        <v/>
      </c>
    </row>
    <row r="106" spans="2:14" x14ac:dyDescent="0.2">
      <c r="B106" s="55" t="s">
        <v>11</v>
      </c>
      <c r="C106" s="25"/>
      <c r="D106" s="23" t="e">
        <f>VLOOKUP($C106,DiveList!$C$3:$D$71,2,FALSE)</f>
        <v>#N/A</v>
      </c>
      <c r="E106" s="26"/>
      <c r="F106" s="24" t="e">
        <f>VLOOKUP($C106,DiveList!$C$3:$H$71,IF($E106="S",5,IF($E106="P", 4, IF($E106="T", 3,IF($E106="F",6,5)))), FALSE)</f>
        <v>#N/A</v>
      </c>
      <c r="G106" s="33"/>
      <c r="H106" s="33"/>
      <c r="I106" s="33"/>
      <c r="J106" s="33"/>
      <c r="K106" s="33"/>
      <c r="L106" s="53" t="str">
        <f t="shared" si="17"/>
        <v/>
      </c>
      <c r="M106" s="51" t="str">
        <f>IF(ISNUMBER(L106),L106*F106,"")</f>
        <v/>
      </c>
      <c r="N106" s="54" t="str">
        <f>IF(AND(ISNUMBER(N105), ISNUMBER(M106)),N105+M106,"")</f>
        <v/>
      </c>
    </row>
    <row r="107" spans="2:14" ht="13.5" thickBot="1" x14ac:dyDescent="0.25">
      <c r="B107" s="80" t="s">
        <v>159</v>
      </c>
      <c r="C107" s="25"/>
      <c r="D107" s="23" t="e">
        <f>VLOOKUP($C107,DiveList!$C$3:$D$71,2,FALSE)</f>
        <v>#N/A</v>
      </c>
      <c r="E107" s="26"/>
      <c r="F107" s="24" t="e">
        <f>VLOOKUP($C107,DiveList!$C$3:$H$71,IF($E107="S",5,IF($E107="P", 4, IF($E107="T", 3,IF($E107="F",6,5)))), FALSE)</f>
        <v>#N/A</v>
      </c>
      <c r="G107" s="33"/>
      <c r="H107" s="33"/>
      <c r="I107" s="33"/>
      <c r="J107" s="33"/>
      <c r="K107" s="33"/>
      <c r="L107" s="53" t="str">
        <f t="shared" si="17"/>
        <v/>
      </c>
      <c r="M107" s="51" t="str">
        <f>IF(ISNUMBER(L107),L107*F107,"")</f>
        <v/>
      </c>
      <c r="N107" s="54" t="str">
        <f>IF(AND(ISNUMBER(N106), ISNUMBER(M107)),N106+M107,"")</f>
        <v/>
      </c>
    </row>
    <row r="108" spans="2:14" ht="20.25" customHeight="1" thickTop="1" thickBot="1" x14ac:dyDescent="0.25">
      <c r="B108" s="56" t="s">
        <v>12</v>
      </c>
      <c r="C108" s="29"/>
      <c r="D108" s="57" t="e">
        <f>VLOOKUP($C108,DiveList!$C$3:$D$71,2,FALSE)</f>
        <v>#N/A</v>
      </c>
      <c r="E108" s="34"/>
      <c r="F108" s="58" t="e">
        <f>VLOOKUP($C108,DiveList!$C$3:$H$71,IF($E108="S",5,IF($E108="P", 4, IF($E108="T", 3,IF($E108="F",6,5)))), FALSE)</f>
        <v>#N/A</v>
      </c>
      <c r="G108" s="35"/>
      <c r="H108" s="36"/>
      <c r="I108" s="36"/>
      <c r="J108" s="36"/>
      <c r="K108" s="36"/>
      <c r="L108" s="59" t="str">
        <f t="shared" si="17"/>
        <v/>
      </c>
      <c r="M108" s="59" t="str">
        <f>IF(ISNUMBER(L108),L108*F108,"")</f>
        <v/>
      </c>
      <c r="N108" s="60" t="str">
        <f>IF(AND(ISNUMBER(N107), ISNUMBER(M108)),N107+M108,"")</f>
        <v/>
      </c>
    </row>
    <row r="109" spans="2:14" ht="14.25" thickTop="1" thickBot="1" x14ac:dyDescent="0.25">
      <c r="B109" s="61"/>
      <c r="C109" s="62"/>
      <c r="D109" s="62"/>
      <c r="E109" s="62"/>
      <c r="F109" s="63"/>
      <c r="G109" s="46"/>
      <c r="H109" s="40"/>
      <c r="I109" s="40"/>
      <c r="J109" s="40"/>
      <c r="K109" s="40"/>
      <c r="L109" s="40"/>
      <c r="M109" s="64" t="s">
        <v>30</v>
      </c>
      <c r="N109" s="74" t="str">
        <f>IF(ISNUMBER(N108),N108,N107)</f>
        <v/>
      </c>
    </row>
    <row r="110" spans="2:14" ht="13.5" thickTop="1" x14ac:dyDescent="0.2">
      <c r="B110" s="61"/>
      <c r="C110" s="62"/>
      <c r="D110" s="62"/>
      <c r="E110" s="62"/>
      <c r="F110" s="63"/>
      <c r="G110" s="46"/>
      <c r="H110" s="40"/>
      <c r="I110" s="40"/>
      <c r="J110" s="40"/>
      <c r="K110" s="40"/>
      <c r="L110" s="40"/>
      <c r="M110" s="64"/>
      <c r="N110" s="73"/>
    </row>
    <row r="111" spans="2:14" ht="15" customHeight="1" thickBot="1" x14ac:dyDescent="0.25"/>
    <row r="112" spans="2:14" ht="15" customHeight="1" x14ac:dyDescent="0.2">
      <c r="B112" s="42" t="s">
        <v>13</v>
      </c>
      <c r="C112" s="82"/>
      <c r="D112" s="43" t="s">
        <v>16</v>
      </c>
      <c r="E112" s="9" t="s">
        <v>110</v>
      </c>
      <c r="F112" s="44"/>
      <c r="G112" s="44"/>
      <c r="H112" s="44"/>
      <c r="I112" s="44"/>
      <c r="J112" s="44"/>
      <c r="K112" s="44"/>
      <c r="L112" s="44"/>
      <c r="M112" s="65" t="s">
        <v>128</v>
      </c>
      <c r="N112" s="84"/>
    </row>
    <row r="113" spans="2:14" ht="15" customHeight="1" thickBot="1" x14ac:dyDescent="0.25">
      <c r="B113" s="71" t="s">
        <v>14</v>
      </c>
      <c r="C113" s="83"/>
      <c r="D113" s="43" t="s">
        <v>17</v>
      </c>
      <c r="E113" s="9" t="s">
        <v>127</v>
      </c>
      <c r="F113" s="44"/>
      <c r="G113" s="44"/>
      <c r="H113" s="44"/>
      <c r="I113" s="44"/>
      <c r="J113" s="44"/>
      <c r="K113" s="44"/>
      <c r="L113" s="44"/>
      <c r="M113" s="72" t="s">
        <v>129</v>
      </c>
      <c r="N113" s="85"/>
    </row>
    <row r="114" spans="2:14" ht="15" customHeight="1" x14ac:dyDescent="0.2">
      <c r="B114" s="45"/>
      <c r="C114" s="46"/>
      <c r="D114" s="46"/>
      <c r="E114" s="46"/>
      <c r="F114" s="46"/>
      <c r="G114" s="46"/>
      <c r="H114" s="40"/>
      <c r="I114" s="40"/>
      <c r="J114" s="40"/>
      <c r="K114" s="40"/>
      <c r="L114" s="40"/>
      <c r="M114" s="40"/>
      <c r="N114" s="40"/>
    </row>
    <row r="115" spans="2:14" ht="15" customHeight="1" x14ac:dyDescent="0.2">
      <c r="B115" s="47"/>
      <c r="C115" s="48" t="s">
        <v>3</v>
      </c>
      <c r="D115" s="49" t="s">
        <v>4</v>
      </c>
      <c r="E115" s="49" t="s">
        <v>5</v>
      </c>
      <c r="F115" s="49" t="s">
        <v>6</v>
      </c>
      <c r="G115" s="49">
        <v>1</v>
      </c>
      <c r="H115" s="50">
        <v>2</v>
      </c>
      <c r="I115" s="50">
        <v>3</v>
      </c>
      <c r="J115" s="50">
        <v>4</v>
      </c>
      <c r="K115" s="50">
        <v>5</v>
      </c>
      <c r="L115" s="51" t="s">
        <v>7</v>
      </c>
      <c r="M115" s="51" t="s">
        <v>8</v>
      </c>
      <c r="N115" s="51" t="s">
        <v>126</v>
      </c>
    </row>
    <row r="116" spans="2:14" ht="15" customHeight="1" x14ac:dyDescent="0.2">
      <c r="B116" s="52" t="s">
        <v>9</v>
      </c>
      <c r="C116" s="30">
        <v>101</v>
      </c>
      <c r="D116" s="27" t="s">
        <v>22</v>
      </c>
      <c r="E116" s="28"/>
      <c r="F116" s="24">
        <v>1.9</v>
      </c>
      <c r="G116" s="31"/>
      <c r="H116" s="32"/>
      <c r="I116" s="32"/>
      <c r="J116" s="32"/>
      <c r="K116" s="32"/>
      <c r="L116" s="53" t="str">
        <f>IF(COUNT(G116:K116)=0,"", IF(COUNT(G116:K116)=2,SUM(G116:K116)*1.5, IF(COUNT(G116:K116)=3,SUM(G116:K116), IF(COUNT(G116:K116)=5,SUM(G116:K116)-MIN(G116:K116)-MAX(G116:K116), ))))</f>
        <v/>
      </c>
      <c r="M116" s="51" t="str">
        <f t="shared" ref="M116:M117" si="18">IF(ISNUMBER(L116),L116*F116,"")</f>
        <v/>
      </c>
      <c r="N116" s="54" t="str">
        <f>M116</f>
        <v/>
      </c>
    </row>
    <row r="117" spans="2:14" ht="15" customHeight="1" x14ac:dyDescent="0.2">
      <c r="B117" s="55" t="s">
        <v>10</v>
      </c>
      <c r="C117" s="25"/>
      <c r="D117" s="23" t="e">
        <f>VLOOKUP($C117,DiveList!$C$3:$D$71,2,FALSE)</f>
        <v>#N/A</v>
      </c>
      <c r="E117" s="26"/>
      <c r="F117" s="24" t="e">
        <f>VLOOKUP($C117,DiveList!$C$3:$H$71,IF($E117="S",5,IF($E117="P", 4, IF($E117="T", 3,IF($E117="F",6,5)))), FALSE)</f>
        <v>#N/A</v>
      </c>
      <c r="G117" s="33"/>
      <c r="H117" s="33"/>
      <c r="I117" s="33"/>
      <c r="J117" s="33"/>
      <c r="K117" s="33"/>
      <c r="L117" s="53" t="str">
        <f t="shared" ref="L117:L120" si="19">IF(COUNT(G117:K117)=0,"", IF(COUNT(G117:K117)=2,SUM(G117:K117)*1.5, IF(COUNT(G117:K117)=3,SUM(G117:K117), IF(COUNT(G117:K117)=5,SUM(G117:K117)-MIN(G117:K117)-MAX(G117:K117), ))))</f>
        <v/>
      </c>
      <c r="M117" s="51" t="str">
        <f t="shared" si="18"/>
        <v/>
      </c>
      <c r="N117" s="54" t="str">
        <f>IF(AND(ISNUMBER(N116), ISNUMBER(M117)),N116+M117,"")</f>
        <v/>
      </c>
    </row>
    <row r="118" spans="2:14" x14ac:dyDescent="0.2">
      <c r="B118" s="55" t="s">
        <v>11</v>
      </c>
      <c r="C118" s="25"/>
      <c r="D118" s="23" t="e">
        <f>VLOOKUP($C118,DiveList!$C$3:$D$71,2,FALSE)</f>
        <v>#N/A</v>
      </c>
      <c r="E118" s="26"/>
      <c r="F118" s="24" t="e">
        <f>VLOOKUP($C118,DiveList!$C$3:$H$71,IF($E118="S",5,IF($E118="P", 4, IF($E118="T", 3,IF($E118="F",6,5)))), FALSE)</f>
        <v>#N/A</v>
      </c>
      <c r="G118" s="33"/>
      <c r="H118" s="33"/>
      <c r="I118" s="33"/>
      <c r="J118" s="33"/>
      <c r="K118" s="33"/>
      <c r="L118" s="53" t="str">
        <f t="shared" si="19"/>
        <v/>
      </c>
      <c r="M118" s="51" t="str">
        <f>IF(ISNUMBER(L118),L118*F118,"")</f>
        <v/>
      </c>
      <c r="N118" s="54" t="str">
        <f>IF(AND(ISNUMBER(N117), ISNUMBER(M118)),N117+M118,"")</f>
        <v/>
      </c>
    </row>
    <row r="119" spans="2:14" ht="13.5" thickBot="1" x14ac:dyDescent="0.25">
      <c r="B119" s="80" t="s">
        <v>159</v>
      </c>
      <c r="C119" s="25"/>
      <c r="D119" s="23" t="e">
        <f>VLOOKUP($C119,DiveList!$C$3:$D$71,2,FALSE)</f>
        <v>#N/A</v>
      </c>
      <c r="E119" s="26"/>
      <c r="F119" s="24" t="e">
        <f>VLOOKUP($C119,DiveList!$C$3:$H$71,IF($E119="S",5,IF($E119="P", 4, IF($E119="T", 3,IF($E119="F",6,5)))), FALSE)</f>
        <v>#N/A</v>
      </c>
      <c r="G119" s="33"/>
      <c r="H119" s="33"/>
      <c r="I119" s="33"/>
      <c r="J119" s="33"/>
      <c r="K119" s="33"/>
      <c r="L119" s="53" t="str">
        <f t="shared" si="19"/>
        <v/>
      </c>
      <c r="M119" s="51" t="str">
        <f>IF(ISNUMBER(L119),L119*F119,"")</f>
        <v/>
      </c>
      <c r="N119" s="54" t="str">
        <f>IF(AND(ISNUMBER(N118), ISNUMBER(M119)),N118+M119,"")</f>
        <v/>
      </c>
    </row>
    <row r="120" spans="2:14" ht="20.25" customHeight="1" thickTop="1" thickBot="1" x14ac:dyDescent="0.25">
      <c r="B120" s="56" t="s">
        <v>12</v>
      </c>
      <c r="C120" s="29"/>
      <c r="D120" s="57" t="e">
        <f>VLOOKUP($C120,DiveList!$C$3:$D$71,2,FALSE)</f>
        <v>#N/A</v>
      </c>
      <c r="E120" s="34"/>
      <c r="F120" s="58" t="e">
        <f>VLOOKUP($C120,DiveList!$C$3:$H$71,IF($E120="S",5,IF($E120="P", 4, IF($E120="T", 3,IF($E120="F",6,5)))), FALSE)</f>
        <v>#N/A</v>
      </c>
      <c r="G120" s="35"/>
      <c r="H120" s="36"/>
      <c r="I120" s="36"/>
      <c r="J120" s="36"/>
      <c r="K120" s="36"/>
      <c r="L120" s="59" t="str">
        <f t="shared" si="19"/>
        <v/>
      </c>
      <c r="M120" s="59" t="str">
        <f>IF(ISNUMBER(L120),L120*F120,"")</f>
        <v/>
      </c>
      <c r="N120" s="60" t="str">
        <f>IF(AND(ISNUMBER(N119), ISNUMBER(M120)),N119+M120,"")</f>
        <v/>
      </c>
    </row>
    <row r="121" spans="2:14" ht="14.25" thickTop="1" thickBot="1" x14ac:dyDescent="0.25">
      <c r="B121" s="61"/>
      <c r="C121" s="62"/>
      <c r="D121" s="62"/>
      <c r="E121" s="62"/>
      <c r="F121" s="63"/>
      <c r="G121" s="46"/>
      <c r="H121" s="40"/>
      <c r="I121" s="40"/>
      <c r="J121" s="40"/>
      <c r="K121" s="40"/>
      <c r="L121" s="40"/>
      <c r="M121" s="64" t="s">
        <v>30</v>
      </c>
      <c r="N121" s="74" t="str">
        <f>IF(ISNUMBER(N120),N120,N119)</f>
        <v/>
      </c>
    </row>
    <row r="122" spans="2:14" ht="13.5" thickTop="1" x14ac:dyDescent="0.2">
      <c r="B122" s="61"/>
      <c r="C122" s="62"/>
      <c r="D122" s="62"/>
      <c r="E122" s="62"/>
      <c r="F122" s="63"/>
      <c r="G122" s="46"/>
      <c r="H122" s="40"/>
      <c r="I122" s="40"/>
      <c r="J122" s="40"/>
      <c r="K122" s="40"/>
      <c r="L122" s="40"/>
      <c r="M122" s="64"/>
      <c r="N122" s="73"/>
    </row>
    <row r="123" spans="2:14" ht="15" customHeight="1" thickBot="1" x14ac:dyDescent="0.25"/>
    <row r="124" spans="2:14" ht="15" customHeight="1" x14ac:dyDescent="0.2">
      <c r="B124" s="42" t="s">
        <v>13</v>
      </c>
      <c r="C124" s="82"/>
      <c r="D124" s="43" t="s">
        <v>16</v>
      </c>
      <c r="E124" s="9" t="s">
        <v>110</v>
      </c>
      <c r="F124" s="44"/>
      <c r="G124" s="44"/>
      <c r="H124" s="44"/>
      <c r="I124" s="44"/>
      <c r="J124" s="44"/>
      <c r="K124" s="44"/>
      <c r="L124" s="44"/>
      <c r="M124" s="65" t="s">
        <v>128</v>
      </c>
      <c r="N124" s="84"/>
    </row>
    <row r="125" spans="2:14" ht="15" customHeight="1" thickBot="1" x14ac:dyDescent="0.25">
      <c r="B125" s="71" t="s">
        <v>14</v>
      </c>
      <c r="C125" s="83"/>
      <c r="D125" s="43" t="s">
        <v>17</v>
      </c>
      <c r="E125" s="9" t="s">
        <v>127</v>
      </c>
      <c r="F125" s="44"/>
      <c r="G125" s="44"/>
      <c r="H125" s="44"/>
      <c r="I125" s="44"/>
      <c r="J125" s="44"/>
      <c r="K125" s="44"/>
      <c r="L125" s="44"/>
      <c r="M125" s="72" t="s">
        <v>129</v>
      </c>
      <c r="N125" s="85"/>
    </row>
    <row r="126" spans="2:14" ht="15" customHeight="1" x14ac:dyDescent="0.2">
      <c r="B126" s="45"/>
      <c r="C126" s="46"/>
      <c r="D126" s="46"/>
      <c r="E126" s="46"/>
      <c r="F126" s="46"/>
      <c r="G126" s="46"/>
      <c r="H126" s="40"/>
      <c r="I126" s="40"/>
      <c r="J126" s="40"/>
      <c r="K126" s="40"/>
      <c r="L126" s="40"/>
      <c r="M126" s="40"/>
      <c r="N126" s="40"/>
    </row>
    <row r="127" spans="2:14" ht="15" customHeight="1" x14ac:dyDescent="0.2">
      <c r="B127" s="47"/>
      <c r="C127" s="48" t="s">
        <v>3</v>
      </c>
      <c r="D127" s="49" t="s">
        <v>4</v>
      </c>
      <c r="E127" s="49" t="s">
        <v>5</v>
      </c>
      <c r="F127" s="49" t="s">
        <v>6</v>
      </c>
      <c r="G127" s="49">
        <v>1</v>
      </c>
      <c r="H127" s="50">
        <v>2</v>
      </c>
      <c r="I127" s="50">
        <v>3</v>
      </c>
      <c r="J127" s="50">
        <v>4</v>
      </c>
      <c r="K127" s="50">
        <v>5</v>
      </c>
      <c r="L127" s="51" t="s">
        <v>7</v>
      </c>
      <c r="M127" s="51" t="s">
        <v>8</v>
      </c>
      <c r="N127" s="51" t="s">
        <v>126</v>
      </c>
    </row>
    <row r="128" spans="2:14" ht="15" customHeight="1" x14ac:dyDescent="0.2">
      <c r="B128" s="52" t="s">
        <v>9</v>
      </c>
      <c r="C128" s="30">
        <v>101</v>
      </c>
      <c r="D128" s="27" t="s">
        <v>22</v>
      </c>
      <c r="E128" s="28"/>
      <c r="F128" s="24">
        <v>1.9</v>
      </c>
      <c r="G128" s="31"/>
      <c r="H128" s="32"/>
      <c r="I128" s="32"/>
      <c r="J128" s="32"/>
      <c r="K128" s="32"/>
      <c r="L128" s="53" t="str">
        <f>IF(COUNT(G128:K128)=0,"", IF(COUNT(G128:K128)=2,SUM(G128:K128)*1.5, IF(COUNT(G128:K128)=3,SUM(G128:K128), IF(COUNT(G128:K128)=5,SUM(G128:K128)-MIN(G128:K128)-MAX(G128:K128), ))))</f>
        <v/>
      </c>
      <c r="M128" s="51" t="str">
        <f t="shared" ref="M128:M129" si="20">IF(ISNUMBER(L128),L128*F128,"")</f>
        <v/>
      </c>
      <c r="N128" s="54" t="str">
        <f>M128</f>
        <v/>
      </c>
    </row>
    <row r="129" spans="2:14" ht="15" customHeight="1" x14ac:dyDescent="0.2">
      <c r="B129" s="55" t="s">
        <v>10</v>
      </c>
      <c r="C129" s="25"/>
      <c r="D129" s="23" t="e">
        <f>VLOOKUP($C129,DiveList!$C$3:$D$71,2,FALSE)</f>
        <v>#N/A</v>
      </c>
      <c r="E129" s="26"/>
      <c r="F129" s="24" t="e">
        <f>VLOOKUP($C129,DiveList!$C$3:$H$71,IF($E129="S",5,IF($E129="P", 4, IF($E129="T", 3,IF($E129="F",6,5)))), FALSE)</f>
        <v>#N/A</v>
      </c>
      <c r="G129" s="33"/>
      <c r="H129" s="33"/>
      <c r="I129" s="33"/>
      <c r="J129" s="33"/>
      <c r="K129" s="33"/>
      <c r="L129" s="53" t="str">
        <f t="shared" ref="L129:L132" si="21">IF(COUNT(G129:K129)=0,"", IF(COUNT(G129:K129)=2,SUM(G129:K129)*1.5, IF(COUNT(G129:K129)=3,SUM(G129:K129), IF(COUNT(G129:K129)=5,SUM(G129:K129)-MIN(G129:K129)-MAX(G129:K129), ))))</f>
        <v/>
      </c>
      <c r="M129" s="51" t="str">
        <f t="shared" si="20"/>
        <v/>
      </c>
      <c r="N129" s="54" t="str">
        <f>IF(AND(ISNUMBER(N128), ISNUMBER(M129)),N128+M129,"")</f>
        <v/>
      </c>
    </row>
    <row r="130" spans="2:14" x14ac:dyDescent="0.2">
      <c r="B130" s="55" t="s">
        <v>11</v>
      </c>
      <c r="C130" s="25"/>
      <c r="D130" s="23" t="e">
        <f>VLOOKUP($C130,DiveList!$C$3:$D$71,2,FALSE)</f>
        <v>#N/A</v>
      </c>
      <c r="E130" s="26"/>
      <c r="F130" s="24" t="e">
        <f>VLOOKUP($C130,DiveList!$C$3:$H$71,IF($E130="S",5,IF($E130="P", 4, IF($E130="T", 3,IF($E130="F",6,5)))), FALSE)</f>
        <v>#N/A</v>
      </c>
      <c r="G130" s="33"/>
      <c r="H130" s="33"/>
      <c r="I130" s="33"/>
      <c r="J130" s="33"/>
      <c r="K130" s="33"/>
      <c r="L130" s="53" t="str">
        <f t="shared" si="21"/>
        <v/>
      </c>
      <c r="M130" s="51" t="str">
        <f>IF(ISNUMBER(L130),L130*F130,"")</f>
        <v/>
      </c>
      <c r="N130" s="54" t="str">
        <f>IF(AND(ISNUMBER(N129), ISNUMBER(M130)),N129+M130,"")</f>
        <v/>
      </c>
    </row>
    <row r="131" spans="2:14" ht="13.5" thickBot="1" x14ac:dyDescent="0.25">
      <c r="B131" s="80" t="s">
        <v>159</v>
      </c>
      <c r="C131" s="25"/>
      <c r="D131" s="23" t="e">
        <f>VLOOKUP($C131,DiveList!$C$3:$D$71,2,FALSE)</f>
        <v>#N/A</v>
      </c>
      <c r="E131" s="26"/>
      <c r="F131" s="24" t="e">
        <f>VLOOKUP($C131,DiveList!$C$3:$H$71,IF($E131="S",5,IF($E131="P", 4, IF($E131="T", 3,IF($E131="F",6,5)))), FALSE)</f>
        <v>#N/A</v>
      </c>
      <c r="G131" s="33"/>
      <c r="H131" s="33"/>
      <c r="I131" s="33"/>
      <c r="J131" s="33"/>
      <c r="K131" s="33"/>
      <c r="L131" s="53" t="str">
        <f t="shared" si="21"/>
        <v/>
      </c>
      <c r="M131" s="51" t="str">
        <f>IF(ISNUMBER(L131),L131*F131,"")</f>
        <v/>
      </c>
      <c r="N131" s="54" t="str">
        <f>IF(AND(ISNUMBER(N130), ISNUMBER(M131)),N130+M131,"")</f>
        <v/>
      </c>
    </row>
    <row r="132" spans="2:14" ht="20.25" customHeight="1" thickTop="1" thickBot="1" x14ac:dyDescent="0.25">
      <c r="B132" s="56" t="s">
        <v>12</v>
      </c>
      <c r="C132" s="29"/>
      <c r="D132" s="57" t="e">
        <f>VLOOKUP($C132,DiveList!$C$3:$D$71,2,FALSE)</f>
        <v>#N/A</v>
      </c>
      <c r="E132" s="34"/>
      <c r="F132" s="58" t="e">
        <f>VLOOKUP($C132,DiveList!$C$3:$H$71,IF($E132="S",5,IF($E132="P", 4, IF($E132="T", 3,IF($E132="F",6,5)))), FALSE)</f>
        <v>#N/A</v>
      </c>
      <c r="G132" s="35"/>
      <c r="H132" s="36"/>
      <c r="I132" s="36"/>
      <c r="J132" s="36"/>
      <c r="K132" s="36"/>
      <c r="L132" s="59" t="str">
        <f t="shared" si="21"/>
        <v/>
      </c>
      <c r="M132" s="59" t="str">
        <f>IF(ISNUMBER(L132),L132*F132,"")</f>
        <v/>
      </c>
      <c r="N132" s="60" t="str">
        <f>IF(AND(ISNUMBER(N131), ISNUMBER(M132)),N131+M132,"")</f>
        <v/>
      </c>
    </row>
    <row r="133" spans="2:14" ht="14.25" thickTop="1" thickBot="1" x14ac:dyDescent="0.25">
      <c r="B133" s="61"/>
      <c r="C133" s="62"/>
      <c r="D133" s="62"/>
      <c r="E133" s="62"/>
      <c r="F133" s="63"/>
      <c r="G133" s="46"/>
      <c r="H133" s="40"/>
      <c r="I133" s="40"/>
      <c r="J133" s="40"/>
      <c r="K133" s="40"/>
      <c r="L133" s="40"/>
      <c r="M133" s="64" t="s">
        <v>30</v>
      </c>
      <c r="N133" s="74" t="str">
        <f>IF(ISNUMBER(N132),N132,N131)</f>
        <v/>
      </c>
    </row>
    <row r="134" spans="2:14" ht="13.5" thickTop="1" x14ac:dyDescent="0.2">
      <c r="B134" s="61"/>
      <c r="C134" s="62"/>
      <c r="D134" s="62"/>
      <c r="E134" s="62"/>
      <c r="F134" s="63"/>
      <c r="G134" s="46"/>
      <c r="H134" s="40"/>
      <c r="I134" s="40"/>
      <c r="J134" s="40"/>
      <c r="K134" s="40"/>
      <c r="L134" s="40"/>
      <c r="M134" s="64"/>
      <c r="N134" s="73"/>
    </row>
    <row r="135" spans="2:14" ht="15" customHeight="1" thickBot="1" x14ac:dyDescent="0.25"/>
    <row r="136" spans="2:14" ht="15" customHeight="1" x14ac:dyDescent="0.2">
      <c r="B136" s="42" t="s">
        <v>13</v>
      </c>
      <c r="C136" s="82"/>
      <c r="D136" s="43" t="s">
        <v>16</v>
      </c>
      <c r="E136" s="9" t="s">
        <v>110</v>
      </c>
      <c r="F136" s="44"/>
      <c r="G136" s="44"/>
      <c r="H136" s="44"/>
      <c r="I136" s="44"/>
      <c r="J136" s="44"/>
      <c r="K136" s="44"/>
      <c r="L136" s="44"/>
      <c r="M136" s="65" t="s">
        <v>128</v>
      </c>
      <c r="N136" s="84"/>
    </row>
    <row r="137" spans="2:14" ht="15" customHeight="1" thickBot="1" x14ac:dyDescent="0.25">
      <c r="B137" s="71" t="s">
        <v>14</v>
      </c>
      <c r="C137" s="83"/>
      <c r="D137" s="43" t="s">
        <v>17</v>
      </c>
      <c r="E137" s="9" t="s">
        <v>127</v>
      </c>
      <c r="F137" s="44"/>
      <c r="G137" s="44"/>
      <c r="H137" s="44"/>
      <c r="I137" s="44"/>
      <c r="J137" s="44"/>
      <c r="K137" s="44"/>
      <c r="L137" s="44"/>
      <c r="M137" s="72" t="s">
        <v>129</v>
      </c>
      <c r="N137" s="85"/>
    </row>
    <row r="138" spans="2:14" ht="15" customHeight="1" x14ac:dyDescent="0.2">
      <c r="B138" s="45"/>
      <c r="C138" s="46"/>
      <c r="D138" s="46"/>
      <c r="E138" s="46"/>
      <c r="F138" s="46"/>
      <c r="G138" s="46"/>
      <c r="H138" s="40"/>
      <c r="I138" s="40"/>
      <c r="J138" s="40"/>
      <c r="K138" s="40"/>
      <c r="L138" s="40"/>
      <c r="M138" s="40"/>
      <c r="N138" s="40"/>
    </row>
    <row r="139" spans="2:14" ht="15" customHeight="1" x14ac:dyDescent="0.2">
      <c r="B139" s="47"/>
      <c r="C139" s="48" t="s">
        <v>3</v>
      </c>
      <c r="D139" s="49" t="s">
        <v>4</v>
      </c>
      <c r="E139" s="49" t="s">
        <v>5</v>
      </c>
      <c r="F139" s="49" t="s">
        <v>6</v>
      </c>
      <c r="G139" s="49">
        <v>1</v>
      </c>
      <c r="H139" s="50">
        <v>2</v>
      </c>
      <c r="I139" s="50">
        <v>3</v>
      </c>
      <c r="J139" s="50">
        <v>4</v>
      </c>
      <c r="K139" s="50">
        <v>5</v>
      </c>
      <c r="L139" s="51" t="s">
        <v>7</v>
      </c>
      <c r="M139" s="51" t="s">
        <v>8</v>
      </c>
      <c r="N139" s="51" t="s">
        <v>126</v>
      </c>
    </row>
    <row r="140" spans="2:14" ht="15" customHeight="1" x14ac:dyDescent="0.2">
      <c r="B140" s="52" t="s">
        <v>9</v>
      </c>
      <c r="C140" s="30">
        <v>101</v>
      </c>
      <c r="D140" s="27" t="s">
        <v>22</v>
      </c>
      <c r="E140" s="28"/>
      <c r="F140" s="24">
        <v>1.9</v>
      </c>
      <c r="G140" s="31"/>
      <c r="H140" s="32"/>
      <c r="I140" s="32"/>
      <c r="J140" s="32"/>
      <c r="K140" s="32"/>
      <c r="L140" s="53" t="str">
        <f>IF(COUNT(G140:K140)=0,"", IF(COUNT(G140:K140)=2,SUM(G140:K140)*1.5, IF(COUNT(G140:K140)=3,SUM(G140:K140), IF(COUNT(G140:K140)=5,SUM(G140:K140)-MIN(G140:K140)-MAX(G140:K140), ))))</f>
        <v/>
      </c>
      <c r="M140" s="51" t="str">
        <f t="shared" ref="M140:M141" si="22">IF(ISNUMBER(L140),L140*F140,"")</f>
        <v/>
      </c>
      <c r="N140" s="54" t="str">
        <f>M140</f>
        <v/>
      </c>
    </row>
    <row r="141" spans="2:14" ht="15" customHeight="1" x14ac:dyDescent="0.2">
      <c r="B141" s="55" t="s">
        <v>10</v>
      </c>
      <c r="C141" s="25"/>
      <c r="D141" s="23" t="e">
        <f>VLOOKUP($C141,DiveList!$C$3:$D$71,2,FALSE)</f>
        <v>#N/A</v>
      </c>
      <c r="E141" s="26"/>
      <c r="F141" s="24" t="e">
        <f>VLOOKUP($C141,DiveList!$C$3:$H$71,IF($E141="S",5,IF($E141="P", 4, IF($E141="T", 3,IF($E141="F",6,5)))), FALSE)</f>
        <v>#N/A</v>
      </c>
      <c r="G141" s="33"/>
      <c r="H141" s="33"/>
      <c r="I141" s="33"/>
      <c r="J141" s="33"/>
      <c r="K141" s="33"/>
      <c r="L141" s="53" t="str">
        <f t="shared" ref="L141:L144" si="23">IF(COUNT(G141:K141)=0,"", IF(COUNT(G141:K141)=2,SUM(G141:K141)*1.5, IF(COUNT(G141:K141)=3,SUM(G141:K141), IF(COUNT(G141:K141)=5,SUM(G141:K141)-MIN(G141:K141)-MAX(G141:K141), ))))</f>
        <v/>
      </c>
      <c r="M141" s="51" t="str">
        <f t="shared" si="22"/>
        <v/>
      </c>
      <c r="N141" s="54" t="str">
        <f>IF(AND(ISNUMBER(N140), ISNUMBER(M141)),N140+M141,"")</f>
        <v/>
      </c>
    </row>
    <row r="142" spans="2:14" x14ac:dyDescent="0.2">
      <c r="B142" s="55" t="s">
        <v>11</v>
      </c>
      <c r="C142" s="25"/>
      <c r="D142" s="23" t="e">
        <f>VLOOKUP($C142,DiveList!$C$3:$D$71,2,FALSE)</f>
        <v>#N/A</v>
      </c>
      <c r="E142" s="26"/>
      <c r="F142" s="24" t="e">
        <f>VLOOKUP($C142,DiveList!$C$3:$H$71,IF($E142="S",5,IF($E142="P", 4, IF($E142="T", 3,IF($E142="F",6,5)))), FALSE)</f>
        <v>#N/A</v>
      </c>
      <c r="G142" s="33"/>
      <c r="H142" s="33"/>
      <c r="I142" s="33"/>
      <c r="J142" s="33"/>
      <c r="K142" s="33"/>
      <c r="L142" s="53" t="str">
        <f t="shared" si="23"/>
        <v/>
      </c>
      <c r="M142" s="51" t="str">
        <f>IF(ISNUMBER(L142),L142*F142,"")</f>
        <v/>
      </c>
      <c r="N142" s="54" t="str">
        <f>IF(AND(ISNUMBER(N141), ISNUMBER(M142)),N141+M142,"")</f>
        <v/>
      </c>
    </row>
    <row r="143" spans="2:14" ht="13.5" thickBot="1" x14ac:dyDescent="0.25">
      <c r="B143" s="80" t="s">
        <v>159</v>
      </c>
      <c r="C143" s="25"/>
      <c r="D143" s="23" t="e">
        <f>VLOOKUP($C143,DiveList!$C$3:$D$71,2,FALSE)</f>
        <v>#N/A</v>
      </c>
      <c r="E143" s="26"/>
      <c r="F143" s="24" t="e">
        <f>VLOOKUP($C143,DiveList!$C$3:$H$71,IF($E143="S",5,IF($E143="P", 4, IF($E143="T", 3,IF($E143="F",6,5)))), FALSE)</f>
        <v>#N/A</v>
      </c>
      <c r="G143" s="33"/>
      <c r="H143" s="33"/>
      <c r="I143" s="33"/>
      <c r="J143" s="33"/>
      <c r="K143" s="33"/>
      <c r="L143" s="53" t="str">
        <f t="shared" si="23"/>
        <v/>
      </c>
      <c r="M143" s="51" t="str">
        <f>IF(ISNUMBER(L143),L143*F143,"")</f>
        <v/>
      </c>
      <c r="N143" s="54" t="str">
        <f>IF(AND(ISNUMBER(N142), ISNUMBER(M143)),N142+M143,"")</f>
        <v/>
      </c>
    </row>
    <row r="144" spans="2:14" ht="20.25" customHeight="1" thickTop="1" thickBot="1" x14ac:dyDescent="0.25">
      <c r="B144" s="56" t="s">
        <v>12</v>
      </c>
      <c r="C144" s="29"/>
      <c r="D144" s="57" t="e">
        <f>VLOOKUP($C144,DiveList!$C$3:$D$71,2,FALSE)</f>
        <v>#N/A</v>
      </c>
      <c r="E144" s="34"/>
      <c r="F144" s="58" t="e">
        <f>VLOOKUP($C144,DiveList!$C$3:$H$71,IF($E144="S",5,IF($E144="P", 4, IF($E144="T", 3,IF($E144="F",6,5)))), FALSE)</f>
        <v>#N/A</v>
      </c>
      <c r="G144" s="35"/>
      <c r="H144" s="36"/>
      <c r="I144" s="36"/>
      <c r="J144" s="36"/>
      <c r="K144" s="36"/>
      <c r="L144" s="59" t="str">
        <f t="shared" si="23"/>
        <v/>
      </c>
      <c r="M144" s="59" t="str">
        <f>IF(ISNUMBER(L144),L144*F144,"")</f>
        <v/>
      </c>
      <c r="N144" s="60" t="str">
        <f>IF(AND(ISNUMBER(N143), ISNUMBER(M144)),N143+M144,"")</f>
        <v/>
      </c>
    </row>
    <row r="145" spans="2:14" ht="14.25" thickTop="1" thickBot="1" x14ac:dyDescent="0.25">
      <c r="B145" s="61"/>
      <c r="C145" s="62"/>
      <c r="D145" s="62"/>
      <c r="E145" s="62"/>
      <c r="F145" s="63"/>
      <c r="G145" s="46"/>
      <c r="H145" s="40"/>
      <c r="I145" s="40"/>
      <c r="J145" s="40"/>
      <c r="K145" s="40"/>
      <c r="L145" s="40"/>
      <c r="M145" s="64" t="s">
        <v>30</v>
      </c>
      <c r="N145" s="74" t="str">
        <f>IF(ISNUMBER(N144),N144,N143)</f>
        <v/>
      </c>
    </row>
    <row r="146" spans="2:14" ht="13.5" thickTop="1" x14ac:dyDescent="0.2">
      <c r="B146" s="61"/>
      <c r="C146" s="62"/>
      <c r="D146" s="62"/>
      <c r="E146" s="62"/>
      <c r="F146" s="63"/>
      <c r="G146" s="46"/>
      <c r="H146" s="40"/>
      <c r="I146" s="40"/>
      <c r="J146" s="40"/>
      <c r="K146" s="40"/>
      <c r="L146" s="40"/>
      <c r="M146" s="64"/>
      <c r="N146" s="73"/>
    </row>
  </sheetData>
  <sheetProtection sheet="1" objects="1" scenarios="1"/>
  <mergeCells count="25">
    <mergeCell ref="C28:C29"/>
    <mergeCell ref="N28:N29"/>
    <mergeCell ref="M2:N2"/>
    <mergeCell ref="C4:C5"/>
    <mergeCell ref="N4:N5"/>
    <mergeCell ref="C16:C17"/>
    <mergeCell ref="N16:N17"/>
    <mergeCell ref="C40:C41"/>
    <mergeCell ref="N40:N41"/>
    <mergeCell ref="C52:C53"/>
    <mergeCell ref="N52:N53"/>
    <mergeCell ref="C64:C65"/>
    <mergeCell ref="N64:N65"/>
    <mergeCell ref="C76:C77"/>
    <mergeCell ref="N76:N77"/>
    <mergeCell ref="C88:C89"/>
    <mergeCell ref="N88:N89"/>
    <mergeCell ref="C100:C101"/>
    <mergeCell ref="N100:N101"/>
    <mergeCell ref="C112:C113"/>
    <mergeCell ref="N112:N113"/>
    <mergeCell ref="C124:C125"/>
    <mergeCell ref="N124:N125"/>
    <mergeCell ref="C136:C137"/>
    <mergeCell ref="N136:N137"/>
  </mergeCells>
  <pageMargins left="0.7" right="0.7" top="0.75" bottom="0.75" header="0.3" footer="0.3"/>
  <pageSetup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9AFAB75-63C8-4B91-80AC-7A8EB75C61F4}">
          <x14:formula1>
            <xm:f>DiveList!$C:$C</xm:f>
          </x14:formula1>
          <xm:sqref>C12 C24 C36 C48 C60 C72 C84 C96 C108 C120 C132 C144</xm:sqref>
        </x14:dataValidation>
        <x14:dataValidation type="list" allowBlank="1" showInputMessage="1" showErrorMessage="1" xr:uid="{7134CF7C-4E02-4EB4-A02C-ACE687E91E80}">
          <x14:formula1>
            <xm:f>DiveList!$C$3:$C$51</xm:f>
          </x14:formula1>
          <xm:sqref>C9:C11 C21:C23 C33:C35 C45:C47 C57:C59 C69:C71 C81:C83 C93:C95 C105:C107 C117:C119 C129:C131 C141:C143</xm:sqref>
        </x14:dataValidation>
        <x14:dataValidation type="list" allowBlank="1" showInputMessage="1" showErrorMessage="1" xr:uid="{E3FA0BC1-BBD5-445F-9345-5AA99E7305FB}">
          <x14:formula1>
            <xm:f>DiveList!$E$2:$H$2</xm:f>
          </x14:formula1>
          <xm:sqref>E8:E12 E128:E132 E20:E24 E32:E36 E44:E48 E56:E60 E68:E72 E80:E84 E92:E96 E104:E108 E116:E120 E140:E144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Instructions for Use</vt:lpstr>
      <vt:lpstr>MeetInfoAllSheets</vt:lpstr>
      <vt:lpstr>DiveList</vt:lpstr>
      <vt:lpstr>8B-Girls</vt:lpstr>
      <vt:lpstr>8B-Boys</vt:lpstr>
      <vt:lpstr>8A-Girls</vt:lpstr>
      <vt:lpstr>8A-Boys</vt:lpstr>
      <vt:lpstr>10B-Girls</vt:lpstr>
      <vt:lpstr>10B-Boys</vt:lpstr>
      <vt:lpstr>10A-Girls</vt:lpstr>
      <vt:lpstr>10A-Boys</vt:lpstr>
      <vt:lpstr>12B-Girls</vt:lpstr>
      <vt:lpstr>12B-Boys</vt:lpstr>
      <vt:lpstr>12A-Girls</vt:lpstr>
      <vt:lpstr>12A-Boys</vt:lpstr>
      <vt:lpstr>14B-Girls</vt:lpstr>
      <vt:lpstr>14B-Boys</vt:lpstr>
      <vt:lpstr>14A-Girls</vt:lpstr>
      <vt:lpstr>14A-Boys</vt:lpstr>
      <vt:lpstr>17B-Girls</vt:lpstr>
      <vt:lpstr>17B-Boys</vt:lpstr>
      <vt:lpstr>17A-Girls</vt:lpstr>
      <vt:lpstr>17A-Boys</vt:lpstr>
      <vt:lpstr>DiveList!Print_Titles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Summary</dc:title>
  <dc:subject/>
  <dc:creator>Brittany Blaskovich</dc:creator>
  <cp:keywords/>
  <dc:description/>
  <cp:lastModifiedBy>Pauline Fox</cp:lastModifiedBy>
  <cp:lastPrinted>2019-07-18T09:35:29Z</cp:lastPrinted>
  <dcterms:created xsi:type="dcterms:W3CDTF">2006-09-19T17:08:14Z</dcterms:created>
  <dcterms:modified xsi:type="dcterms:W3CDTF">2020-07-07T04:18:23Z</dcterms:modified>
  <cp:category/>
</cp:coreProperties>
</file>