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23400" windowHeight="10260"/>
  </bookViews>
  <sheets>
    <sheet name="Summary_062913" sheetId="1" r:id="rId1"/>
  </sheets>
  <externalReferences>
    <externalReference r:id="rId2"/>
  </externalReferences>
  <definedNames>
    <definedName name="_xlnm._FilterDatabase" localSheetId="0" hidden="1">Summary_062913!$A$9:$F$53</definedName>
    <definedName name="colors">[1]Swimmer_EvemtData!#REF!</definedName>
    <definedName name="Events">[1]Swimmer_EvemtData!$E$2:$E$70</definedName>
    <definedName name="Fish">[1]Swimmer_EvemtData!$A$2:$A$110</definedName>
    <definedName name="Phase">[1]Swimmer_EvemtData!$G$2:$G$5</definedName>
    <definedName name="Reasons">[1]DQ_Reasons!$A$2:$A$41</definedName>
    <definedName name="Results">Summary_062913!$A$9:$F$53</definedName>
    <definedName name="strokes">[1]Swimmer_EvemtData!#REF!</definedName>
  </definedNames>
  <calcPr calcId="125725"/>
</workbook>
</file>

<file path=xl/calcChain.xml><?xml version="1.0" encoding="utf-8"?>
<calcChain xmlns="http://schemas.openxmlformats.org/spreadsheetml/2006/main">
  <c r="G6" i="1"/>
  <c r="F6"/>
  <c r="E6"/>
  <c r="D6"/>
  <c r="B6"/>
  <c r="G5"/>
  <c r="G4" s="1"/>
  <c r="F5"/>
  <c r="F4" s="1"/>
  <c r="E5"/>
  <c r="E4" s="1"/>
  <c r="D5"/>
  <c r="B5"/>
  <c r="C4"/>
  <c r="B4"/>
</calcChain>
</file>

<file path=xl/sharedStrings.xml><?xml version="1.0" encoding="utf-8"?>
<sst xmlns="http://schemas.openxmlformats.org/spreadsheetml/2006/main" count="216" uniqueCount="104">
  <si>
    <t>Meet Date:</t>
  </si>
  <si>
    <t>Total DQ's:</t>
  </si>
  <si>
    <t>Female DQs:</t>
  </si>
  <si>
    <t>Female:</t>
  </si>
  <si>
    <t>Male DQs:</t>
  </si>
  <si>
    <t>Male:</t>
  </si>
  <si>
    <t>Event</t>
  </si>
  <si>
    <t>Swimmer</t>
  </si>
  <si>
    <t>During:</t>
  </si>
  <si>
    <t>Reason 1</t>
  </si>
  <si>
    <t>Reason 2</t>
  </si>
  <si>
    <t>Notes:</t>
  </si>
  <si>
    <t xml:space="preserve"> 8 - Freestyle</t>
  </si>
  <si>
    <t>Von Tersch, Madelyn; 4F</t>
  </si>
  <si>
    <t>Swim</t>
  </si>
  <si>
    <t>Resubmerged</t>
  </si>
  <si>
    <t>Head did not break the surface by 15 meters</t>
  </si>
  <si>
    <t>13 - Freestyle</t>
  </si>
  <si>
    <t>Allison, Tyler; 7M</t>
  </si>
  <si>
    <t>14 - Freestyle</t>
  </si>
  <si>
    <t>Lavin, Annika; 7F</t>
  </si>
  <si>
    <t>Driggers, Parker; 7F</t>
  </si>
  <si>
    <t>23 - Breast</t>
  </si>
  <si>
    <t>Hands beyond hipline</t>
  </si>
  <si>
    <t>Touch:   one hand</t>
  </si>
  <si>
    <t>Fitzgerald, Owen; 8M</t>
  </si>
  <si>
    <t>Spencer, Sean; 7M</t>
  </si>
  <si>
    <t>Finish</t>
  </si>
  <si>
    <t>24 - Breast</t>
  </si>
  <si>
    <t>Kick:  Alternating</t>
  </si>
  <si>
    <t>non-simultaneous</t>
  </si>
  <si>
    <t>Kick: Scissors</t>
  </si>
  <si>
    <t>Jensrud, Rebecca; 7F</t>
  </si>
  <si>
    <t>Bonner, Maggie; 8F</t>
  </si>
  <si>
    <t>Cycle:  started cycle with kick</t>
  </si>
  <si>
    <t>Swoope, Grace; 8F</t>
  </si>
  <si>
    <t>Arms:  non-simultaneous</t>
  </si>
  <si>
    <t>Arms:  two strokes under water</t>
  </si>
  <si>
    <t>Bonner, Abby; 8F</t>
  </si>
  <si>
    <t>hands beyond hipline</t>
  </si>
  <si>
    <t>25 - Breast</t>
  </si>
  <si>
    <t>Seplak, Joshua; 10M</t>
  </si>
  <si>
    <t>Griesi, Kyle; 9M</t>
  </si>
  <si>
    <t>26 - Breast</t>
  </si>
  <si>
    <t>Cameron, Emma; 9F</t>
  </si>
  <si>
    <t>Arms:  not in same horizontal plane at pull</t>
  </si>
  <si>
    <t>hands beyond hipline &amp; 2 kicks per stroke</t>
  </si>
  <si>
    <t>Conde, Nicole; 9F</t>
  </si>
  <si>
    <t>28 - Breast</t>
  </si>
  <si>
    <t>King, Ramsey; 12F</t>
  </si>
  <si>
    <t>McKlveen, Harriet; 12F</t>
  </si>
  <si>
    <t>32 - Breast</t>
  </si>
  <si>
    <t>Brittingham, Blayne; 15F</t>
  </si>
  <si>
    <t>off the wall</t>
  </si>
  <si>
    <t>33 - IM</t>
  </si>
  <si>
    <t>Buchanan, Bryce; 11M</t>
  </si>
  <si>
    <t>Crowe, Colin; 12M</t>
  </si>
  <si>
    <t>Turn</t>
  </si>
  <si>
    <t>Newman, Logan; 12M</t>
  </si>
  <si>
    <t>Touch:   non-simultaneous</t>
  </si>
  <si>
    <t>Kick:scissors/breast  &amp; Kick:Breast/Butterfly</t>
  </si>
  <si>
    <t>34 - IM</t>
  </si>
  <si>
    <t>Ross, Jazmyn; 12F</t>
  </si>
  <si>
    <t>Start</t>
  </si>
  <si>
    <t>Kick:scissors/butterfly</t>
  </si>
  <si>
    <t>Kick:  Butterfly</t>
  </si>
  <si>
    <t>kick:breast/butterfly</t>
  </si>
  <si>
    <t>35 - IM</t>
  </si>
  <si>
    <t>Sale, Trent; 13M</t>
  </si>
  <si>
    <t>Arms:  underwater recovery</t>
  </si>
  <si>
    <t>both during butterfly</t>
  </si>
  <si>
    <t>Cofer, William; 14M</t>
  </si>
  <si>
    <t>during breast</t>
  </si>
  <si>
    <t>38 - IM</t>
  </si>
  <si>
    <t>Breast pull into wall</t>
  </si>
  <si>
    <t>41 - Backstroke</t>
  </si>
  <si>
    <t>Past vertical toward breast : at finish</t>
  </si>
  <si>
    <t>46 - Backstroke</t>
  </si>
  <si>
    <t>Brittingham, Kira; 11F</t>
  </si>
  <si>
    <t>No touch at turn</t>
  </si>
  <si>
    <t>Allison, Chloe; 11F</t>
  </si>
  <si>
    <t>47 - Backstroke</t>
  </si>
  <si>
    <t>Fowler, Cameron; 13M</t>
  </si>
  <si>
    <t>Past vertical toward breast: off the wall</t>
  </si>
  <si>
    <t>50 - Backstroke</t>
  </si>
  <si>
    <t>Lavin, Helena; 16F</t>
  </si>
  <si>
    <t>free prior to turn</t>
  </si>
  <si>
    <t>51 - Butterfly</t>
  </si>
  <si>
    <t>Curley, Davis; 8M</t>
  </si>
  <si>
    <t>Griesi, Mitch; 8M</t>
  </si>
  <si>
    <t>52 - Butterfly</t>
  </si>
  <si>
    <t>Nolan, Clarie; 8F</t>
  </si>
  <si>
    <t>2 strokes at start</t>
  </si>
  <si>
    <t>55 - Butterfly</t>
  </si>
  <si>
    <t>Jensrud, Daniel; 11M</t>
  </si>
  <si>
    <t>56 - Butterfly</t>
  </si>
  <si>
    <t>Ross, Jayde; 12F</t>
  </si>
  <si>
    <t>57 - Butterfly</t>
  </si>
  <si>
    <t>Glembin, Kirk; 13M</t>
  </si>
  <si>
    <t>goggles off</t>
  </si>
  <si>
    <t>62 - Relay</t>
  </si>
  <si>
    <t>Early take-off: Swimmer #2</t>
  </si>
  <si>
    <t>66 - Relay</t>
  </si>
  <si>
    <t>Early take-off: Swimmer #4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</si>
</sst>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8" tint="0.79998168889431442"/>
      </right>
      <top style="thin">
        <color theme="8" tint="0.79998168889431442"/>
      </top>
      <bottom style="medium">
        <color theme="3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medium">
        <color theme="3"/>
      </bottom>
      <diagonal/>
    </border>
    <border>
      <left style="thin">
        <color theme="8" tint="0.79998168889431442"/>
      </left>
      <right style="thin">
        <color theme="8" tint="0.79995117038483843"/>
      </right>
      <top style="thin">
        <color theme="8" tint="0.79998168889431442"/>
      </top>
      <bottom style="medium">
        <color theme="3"/>
      </bottom>
      <diagonal/>
    </border>
    <border>
      <left style="thin">
        <color theme="0"/>
      </left>
      <right style="thin">
        <color theme="8" tint="0.79998168889431442"/>
      </right>
      <top style="medium">
        <color theme="3"/>
      </top>
      <bottom style="medium">
        <color theme="3"/>
      </bottom>
      <diagonal/>
    </border>
    <border>
      <left style="thin">
        <color theme="8" tint="0.79998168889431442"/>
      </left>
      <right style="thin">
        <color theme="8" tint="0.79998168889431442"/>
      </right>
      <top style="medium">
        <color theme="3"/>
      </top>
      <bottom style="medium">
        <color theme="3"/>
      </bottom>
      <diagonal/>
    </border>
    <border>
      <left style="thin">
        <color theme="8" tint="0.79998168889431442"/>
      </left>
      <right style="thin">
        <color theme="8" tint="0.79995117038483843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 style="thin">
        <color theme="8" tint="0.79998168889431442"/>
      </right>
      <top/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0"/>
      </bottom>
      <diagonal/>
    </border>
    <border>
      <left style="thin">
        <color theme="8" tint="0.79998168889431442"/>
      </left>
      <right style="thin">
        <color theme="8" tint="0.79995117038483843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Alignment="1">
      <alignment horizontal="right"/>
    </xf>
    <xf numFmtId="14" fontId="2" fillId="2" borderId="4" xfId="0" applyNumberFormat="1" applyFont="1" applyFill="1" applyBorder="1" applyAlignment="1">
      <alignment horizontal="left" indent="1"/>
    </xf>
    <xf numFmtId="0" fontId="0" fillId="2" borderId="4" xfId="0" applyFill="1" applyBorder="1"/>
    <xf numFmtId="0" fontId="0" fillId="0" borderId="5" xfId="0" applyBorder="1"/>
    <xf numFmtId="0" fontId="0" fillId="2" borderId="4" xfId="0" applyFill="1" applyBorder="1" applyAlignment="1">
      <alignment horizontal="right"/>
    </xf>
    <xf numFmtId="14" fontId="0" fillId="2" borderId="4" xfId="0" applyNumberFormat="1" applyFill="1" applyBorder="1" applyAlignment="1">
      <alignment horizontal="left" indent="1"/>
    </xf>
    <xf numFmtId="0" fontId="1" fillId="2" borderId="6" xfId="0" applyFont="1" applyFill="1" applyBorder="1" applyAlignment="1">
      <alignment horizontal="right"/>
    </xf>
    <xf numFmtId="1" fontId="1" fillId="2" borderId="7" xfId="0" applyNumberFormat="1" applyFont="1" applyFill="1" applyBorder="1" applyAlignment="1">
      <alignment horizontal="left" indent="1"/>
    </xf>
    <xf numFmtId="1" fontId="1" fillId="2" borderId="7" xfId="0" applyNumberFormat="1" applyFont="1" applyFill="1" applyBorder="1"/>
    <xf numFmtId="0" fontId="1" fillId="2" borderId="7" xfId="0" applyFont="1" applyFill="1" applyBorder="1"/>
    <xf numFmtId="0" fontId="0" fillId="2" borderId="8" xfId="0" applyFill="1" applyBorder="1"/>
    <xf numFmtId="0" fontId="0" fillId="2" borderId="9" xfId="0" applyFill="1" applyBorder="1" applyAlignment="1">
      <alignment horizontal="right"/>
    </xf>
    <xf numFmtId="1" fontId="0" fillId="2" borderId="10" xfId="0" applyNumberFormat="1" applyFill="1" applyBorder="1" applyAlignment="1">
      <alignment horizontal="left" indent="1"/>
    </xf>
    <xf numFmtId="0" fontId="0" fillId="2" borderId="10" xfId="0" applyFill="1" applyBorder="1"/>
    <xf numFmtId="1" fontId="0" fillId="2" borderId="10" xfId="0" applyNumberFormat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 applyAlignment="1">
      <alignment horizontal="right"/>
    </xf>
    <xf numFmtId="14" fontId="0" fillId="2" borderId="13" xfId="0" applyNumberFormat="1" applyFill="1" applyBorder="1" applyAlignment="1">
      <alignment horizontal="left" indent="1"/>
    </xf>
    <xf numFmtId="0" fontId="0" fillId="2" borderId="13" xfId="0" applyFill="1" applyBorder="1"/>
    <xf numFmtId="0" fontId="0" fillId="2" borderId="14" xfId="0" applyFill="1" applyBorder="1"/>
    <xf numFmtId="0" fontId="0" fillId="0" borderId="3" xfId="0" applyBorder="1" applyAlignment="1">
      <alignment horizontal="right"/>
    </xf>
    <xf numFmtId="14" fontId="0" fillId="0" borderId="3" xfId="0" applyNumberFormat="1" applyBorder="1" applyAlignment="1">
      <alignment horizontal="left" indent="1"/>
    </xf>
    <xf numFmtId="0" fontId="0" fillId="0" borderId="15" xfId="0" applyBorder="1"/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Q_Logs_0629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_062913"/>
      <sheetName val="Entries"/>
      <sheetName val="Names"/>
      <sheetName val="Swimmer_EvemtData"/>
      <sheetName val="DQ_Reasons"/>
    </sheetNames>
    <sheetDataSet>
      <sheetData sheetId="0"/>
      <sheetData sheetId="1"/>
      <sheetData sheetId="2"/>
      <sheetData sheetId="3">
        <row r="2">
          <cell r="A2" t="str">
            <v>Allison, Chloe; 11F</v>
          </cell>
          <cell r="E2" t="str">
            <v xml:space="preserve"> 1 - Freestyle</v>
          </cell>
          <cell r="G2" t="str">
            <v>Start</v>
          </cell>
        </row>
        <row r="3">
          <cell r="A3" t="str">
            <v>Allison, Tyler; 7M</v>
          </cell>
          <cell r="E3" t="str">
            <v xml:space="preserve"> 2 - Freestyle</v>
          </cell>
          <cell r="G3" t="str">
            <v>Swim</v>
          </cell>
        </row>
        <row r="4">
          <cell r="A4" t="str">
            <v>Apperson, Adrianna; 12F</v>
          </cell>
          <cell r="E4" t="str">
            <v xml:space="preserve"> 3 - Freestyle</v>
          </cell>
          <cell r="G4" t="str">
            <v>Turn</v>
          </cell>
        </row>
        <row r="5">
          <cell r="A5" t="str">
            <v>Apperson, Cecilia; 14F</v>
          </cell>
          <cell r="E5" t="str">
            <v xml:space="preserve"> 4 - Freestyle</v>
          </cell>
          <cell r="G5" t="str">
            <v>Finish</v>
          </cell>
        </row>
        <row r="6">
          <cell r="A6" t="str">
            <v>Baker, Cassie; 9F</v>
          </cell>
          <cell r="E6" t="str">
            <v xml:space="preserve"> 5 - Freestyle</v>
          </cell>
        </row>
        <row r="7">
          <cell r="A7" t="str">
            <v>Blalock, Lauren; 10F</v>
          </cell>
          <cell r="E7" t="str">
            <v xml:space="preserve"> 6 - Freestyle</v>
          </cell>
        </row>
        <row r="8">
          <cell r="A8" t="str">
            <v>Blalock, Noah; 12M</v>
          </cell>
          <cell r="E8" t="str">
            <v xml:space="preserve"> 7 - Freestyle</v>
          </cell>
        </row>
        <row r="9">
          <cell r="A9" t="str">
            <v>Bonner, Abby; 8F</v>
          </cell>
          <cell r="E9" t="str">
            <v xml:space="preserve"> 8 - Freestyle</v>
          </cell>
        </row>
        <row r="10">
          <cell r="A10" t="str">
            <v>Bonner, Maggie; 8F</v>
          </cell>
          <cell r="E10" t="str">
            <v xml:space="preserve"> 9 - Freestyle</v>
          </cell>
        </row>
        <row r="11">
          <cell r="A11" t="str">
            <v>Brittingham, Blayne; 15F</v>
          </cell>
          <cell r="E11" t="str">
            <v>10 - Freestyle</v>
          </cell>
        </row>
        <row r="12">
          <cell r="A12" t="str">
            <v>Brittingham, Kira; 11F</v>
          </cell>
          <cell r="E12" t="str">
            <v>11 - Freestyle</v>
          </cell>
        </row>
        <row r="13">
          <cell r="A13" t="str">
            <v>Brunett, Catherine; 13F</v>
          </cell>
          <cell r="E13" t="str">
            <v>12 - Freestyle</v>
          </cell>
        </row>
        <row r="14">
          <cell r="A14" t="str">
            <v>Brunett, Madison; 16F</v>
          </cell>
          <cell r="E14" t="str">
            <v>13 - Freestyle</v>
          </cell>
        </row>
        <row r="15">
          <cell r="A15" t="str">
            <v>Buchanan, Bryce; 11M</v>
          </cell>
          <cell r="E15" t="str">
            <v>14 - Freestyle</v>
          </cell>
        </row>
        <row r="16">
          <cell r="A16" t="str">
            <v>Buschert, Riley; 9F</v>
          </cell>
          <cell r="E16" t="str">
            <v>15 - Freestyle</v>
          </cell>
        </row>
        <row r="17">
          <cell r="A17" t="str">
            <v>Cameron, Emma; 9F</v>
          </cell>
          <cell r="E17" t="str">
            <v>16 - Freestyle</v>
          </cell>
        </row>
        <row r="18">
          <cell r="A18" t="str">
            <v>Cameron, Ian; 12M</v>
          </cell>
          <cell r="E18" t="str">
            <v>17 - Freestyle</v>
          </cell>
        </row>
        <row r="19">
          <cell r="A19" t="str">
            <v>Cameron, William "Doug; 12M</v>
          </cell>
          <cell r="E19" t="str">
            <v>18 - Freestyle</v>
          </cell>
        </row>
        <row r="20">
          <cell r="A20" t="str">
            <v>Carson, Oliver; 12M</v>
          </cell>
          <cell r="E20" t="str">
            <v>19 - Freestyle</v>
          </cell>
        </row>
        <row r="21">
          <cell r="A21" t="str">
            <v>Carson, Rachel; 15F</v>
          </cell>
          <cell r="E21" t="str">
            <v>20 - Freestyle</v>
          </cell>
        </row>
        <row r="22">
          <cell r="A22" t="str">
            <v>Castleton, Kyle; 15M</v>
          </cell>
          <cell r="E22" t="str">
            <v>21 - Freestyle</v>
          </cell>
        </row>
        <row r="23">
          <cell r="A23" t="str">
            <v>Chastanet, John; 12M</v>
          </cell>
          <cell r="E23" t="str">
            <v>22 - Freestyle</v>
          </cell>
        </row>
        <row r="24">
          <cell r="A24" t="str">
            <v>Cofer, William; 14M</v>
          </cell>
          <cell r="E24" t="str">
            <v>23 - Breast</v>
          </cell>
        </row>
        <row r="25">
          <cell r="A25" t="str">
            <v>Conde, Danielle; 12F</v>
          </cell>
          <cell r="E25" t="str">
            <v>24 - Breast</v>
          </cell>
        </row>
        <row r="26">
          <cell r="A26" t="str">
            <v>Conde, Nicole; 9F</v>
          </cell>
          <cell r="E26" t="str">
            <v>25 - Breast</v>
          </cell>
        </row>
        <row r="27">
          <cell r="A27" t="str">
            <v>Croley, Tyler; 14M</v>
          </cell>
          <cell r="E27" t="str">
            <v>26 - Breast</v>
          </cell>
        </row>
        <row r="28">
          <cell r="A28" t="str">
            <v>Crowe, Colin; 12M</v>
          </cell>
          <cell r="E28" t="str">
            <v>27 - Breast</v>
          </cell>
        </row>
        <row r="29">
          <cell r="A29" t="str">
            <v>Crowe, Sam; 10M</v>
          </cell>
          <cell r="E29" t="str">
            <v>28 - Breast</v>
          </cell>
        </row>
        <row r="30">
          <cell r="A30" t="str">
            <v>Crowe, Zach; 16M</v>
          </cell>
          <cell r="E30" t="str">
            <v>29 - Breast</v>
          </cell>
        </row>
        <row r="31">
          <cell r="A31" t="str">
            <v>Curley, Davis; 8M</v>
          </cell>
          <cell r="E31" t="str">
            <v>30 - Breast</v>
          </cell>
        </row>
        <row r="32">
          <cell r="A32" t="str">
            <v>Curley, Jack; 11M</v>
          </cell>
          <cell r="E32" t="str">
            <v>31 - Breast</v>
          </cell>
        </row>
        <row r="33">
          <cell r="A33" t="str">
            <v>Douglas, Andrew; 15M</v>
          </cell>
          <cell r="E33" t="str">
            <v>32 - Breast</v>
          </cell>
        </row>
        <row r="34">
          <cell r="A34" t="str">
            <v>Douglas, Christopher; 10M</v>
          </cell>
          <cell r="E34" t="str">
            <v>33 - IM</v>
          </cell>
        </row>
        <row r="35">
          <cell r="A35" t="str">
            <v>Driggers, Parker; 7F</v>
          </cell>
          <cell r="E35" t="str">
            <v>34 - IM</v>
          </cell>
        </row>
        <row r="36">
          <cell r="A36" t="str">
            <v>Driggers, Raegan; 9F</v>
          </cell>
          <cell r="E36" t="str">
            <v>35 - IM</v>
          </cell>
        </row>
        <row r="37">
          <cell r="A37" t="str">
            <v>Evans, Jake; 14M</v>
          </cell>
          <cell r="E37" t="str">
            <v>36 - IM</v>
          </cell>
        </row>
        <row r="38">
          <cell r="A38" t="str">
            <v>Fitzgerald, Olivia; 10F</v>
          </cell>
          <cell r="E38" t="str">
            <v>37 - IM</v>
          </cell>
        </row>
        <row r="39">
          <cell r="A39" t="str">
            <v>Fitzgerald, Owen; 8M</v>
          </cell>
          <cell r="E39" t="str">
            <v>38 - IM</v>
          </cell>
        </row>
        <row r="40">
          <cell r="A40" t="str">
            <v>Fowler, Cameron; 13M</v>
          </cell>
          <cell r="E40" t="str">
            <v>39 - Backstroke</v>
          </cell>
        </row>
        <row r="41">
          <cell r="A41" t="str">
            <v>Fowler, Elliott; 10M</v>
          </cell>
          <cell r="E41" t="str">
            <v>40 - Backstroke</v>
          </cell>
        </row>
        <row r="42">
          <cell r="A42" t="str">
            <v>Fraser, Catherine; 16F</v>
          </cell>
          <cell r="E42" t="str">
            <v>41 - Backstroke</v>
          </cell>
        </row>
        <row r="43">
          <cell r="A43" t="str">
            <v>Giampaolo, Nick; 14M</v>
          </cell>
          <cell r="E43" t="str">
            <v>42 - Backstroke</v>
          </cell>
        </row>
        <row r="44">
          <cell r="A44" t="str">
            <v>Gillikin, Elizabeth; 9F</v>
          </cell>
          <cell r="E44" t="str">
            <v>43 - Backstroke</v>
          </cell>
        </row>
        <row r="45">
          <cell r="A45" t="str">
            <v>Girardier, Jacob; 6M</v>
          </cell>
          <cell r="E45" t="str">
            <v>44 - Backstroke</v>
          </cell>
        </row>
        <row r="46">
          <cell r="A46" t="str">
            <v>Glembin, Kirk; 13M</v>
          </cell>
          <cell r="E46" t="str">
            <v>45 - Backstroke</v>
          </cell>
        </row>
        <row r="47">
          <cell r="A47" t="str">
            <v>Gordon, Bethany; 10F</v>
          </cell>
          <cell r="E47" t="str">
            <v>46 - Backstroke</v>
          </cell>
        </row>
        <row r="48">
          <cell r="A48" t="str">
            <v>Gordon, Macy; 13F</v>
          </cell>
          <cell r="E48" t="str">
            <v>47 - Backstroke</v>
          </cell>
        </row>
        <row r="49">
          <cell r="A49" t="str">
            <v>Griesi, Julia; 5F</v>
          </cell>
          <cell r="E49" t="str">
            <v>48 - Backstroke</v>
          </cell>
        </row>
        <row r="50">
          <cell r="A50" t="str">
            <v>Griesi, Kyle; 9M</v>
          </cell>
          <cell r="E50" t="str">
            <v>49 - Backstroke</v>
          </cell>
        </row>
        <row r="51">
          <cell r="A51" t="str">
            <v>Griesi, Mitch; 8M</v>
          </cell>
          <cell r="E51" t="str">
            <v>50 - Backstroke</v>
          </cell>
        </row>
        <row r="52">
          <cell r="A52" t="str">
            <v>Groves, Grayson; 7M</v>
          </cell>
          <cell r="E52" t="str">
            <v>51 - Butterfly</v>
          </cell>
        </row>
        <row r="53">
          <cell r="A53" t="str">
            <v>Hardy, Annalise; 11F</v>
          </cell>
          <cell r="E53" t="str">
            <v>52 - Butterfly</v>
          </cell>
        </row>
        <row r="54">
          <cell r="A54" t="str">
            <v>Hardy, Isabella; 15F</v>
          </cell>
          <cell r="E54" t="str">
            <v>53 - Butterfly</v>
          </cell>
        </row>
        <row r="55">
          <cell r="A55" t="str">
            <v>Jensrud, Daniel; 11M</v>
          </cell>
          <cell r="E55" t="str">
            <v>54 - Butterfly</v>
          </cell>
        </row>
        <row r="56">
          <cell r="A56" t="str">
            <v>Jensrud, Rebecca; 7F</v>
          </cell>
          <cell r="E56" t="str">
            <v>55 - Butterfly</v>
          </cell>
        </row>
        <row r="57">
          <cell r="A57" t="str">
            <v>Johnson, Christian; 15M</v>
          </cell>
          <cell r="E57" t="str">
            <v>56 - Butterfly</v>
          </cell>
        </row>
        <row r="58">
          <cell r="A58" t="str">
            <v>Jordan, Ashley; 14F</v>
          </cell>
          <cell r="E58" t="str">
            <v>57 - Butterfly</v>
          </cell>
        </row>
        <row r="59">
          <cell r="A59" t="str">
            <v>Jordan, Patrick; 16M</v>
          </cell>
          <cell r="E59" t="str">
            <v>58 - Butterfly</v>
          </cell>
        </row>
        <row r="60">
          <cell r="A60" t="str">
            <v>Keegan, Kaylee; 12F</v>
          </cell>
          <cell r="E60" t="str">
            <v>59 - Butterfly</v>
          </cell>
        </row>
        <row r="61">
          <cell r="A61" t="str">
            <v>Kertanis, Collin; 7M</v>
          </cell>
          <cell r="E61" t="str">
            <v>60 - Butterfly</v>
          </cell>
        </row>
        <row r="62">
          <cell r="A62" t="str">
            <v>Kertanis, Helene; 10F</v>
          </cell>
          <cell r="E62" t="str">
            <v>61 - Relay</v>
          </cell>
        </row>
        <row r="63">
          <cell r="A63" t="str">
            <v>Kertanis, Kyle; 7M</v>
          </cell>
          <cell r="E63" t="str">
            <v>62 - Relay</v>
          </cell>
        </row>
        <row r="64">
          <cell r="A64" t="str">
            <v>King, Ramsey; 12F</v>
          </cell>
          <cell r="E64" t="str">
            <v>63 - Relay</v>
          </cell>
        </row>
        <row r="65">
          <cell r="A65" t="str">
            <v>Knepper, Celeste; 13F</v>
          </cell>
          <cell r="E65" t="str">
            <v>64 - Relay</v>
          </cell>
        </row>
        <row r="66">
          <cell r="A66" t="str">
            <v>Knepper, Sophie; 10F</v>
          </cell>
          <cell r="E66" t="str">
            <v>65 - Relay</v>
          </cell>
        </row>
        <row r="67">
          <cell r="A67" t="str">
            <v>Kustowski, Brian; 7M</v>
          </cell>
          <cell r="E67" t="str">
            <v>66 - Relay</v>
          </cell>
        </row>
        <row r="68">
          <cell r="A68" t="str">
            <v>Kustowski, Sarah; 6F</v>
          </cell>
          <cell r="E68" t="str">
            <v>67 - Relay</v>
          </cell>
        </row>
        <row r="69">
          <cell r="A69" t="str">
            <v>Lavin, Annika; 7F</v>
          </cell>
          <cell r="E69" t="str">
            <v>68 - Relay</v>
          </cell>
        </row>
        <row r="70">
          <cell r="A70" t="str">
            <v>Lavin, Helena; 16F</v>
          </cell>
          <cell r="E70" t="str">
            <v>69 - Relay</v>
          </cell>
        </row>
        <row r="71">
          <cell r="A71" t="str">
            <v>Lavin, Ingrid; 12F</v>
          </cell>
        </row>
        <row r="72">
          <cell r="A72" t="str">
            <v>Lavin, Parker; 5M</v>
          </cell>
        </row>
        <row r="73">
          <cell r="A73" t="str">
            <v>Lisinski, Aleksa; 9F</v>
          </cell>
        </row>
        <row r="74">
          <cell r="A74" t="str">
            <v>Lively, Natalie; 10F</v>
          </cell>
        </row>
        <row r="75">
          <cell r="A75" t="str">
            <v>Martin, Russell; 16M</v>
          </cell>
        </row>
        <row r="76">
          <cell r="A76" t="str">
            <v>McCarthy, Lana; 9F</v>
          </cell>
        </row>
        <row r="77">
          <cell r="A77" t="str">
            <v>McKlveen, Harriet; 12F</v>
          </cell>
        </row>
        <row r="78">
          <cell r="A78" t="str">
            <v>McKlveen, Josephine; 9F</v>
          </cell>
        </row>
        <row r="79">
          <cell r="A79" t="str">
            <v>Newman, Logan; 12M</v>
          </cell>
        </row>
        <row r="80">
          <cell r="A80" t="str">
            <v>Nolan, Clarie; 8F</v>
          </cell>
        </row>
        <row r="81">
          <cell r="A81" t="str">
            <v>Norvell, Jackson; 6M</v>
          </cell>
        </row>
        <row r="82">
          <cell r="A82" t="str">
            <v>Norvell, Samuel; 10M</v>
          </cell>
        </row>
        <row r="83">
          <cell r="A83" t="str">
            <v>Nozolino, John; 13M</v>
          </cell>
        </row>
        <row r="84">
          <cell r="A84" t="str">
            <v>O'Malley, Ryan; 17M</v>
          </cell>
        </row>
        <row r="85">
          <cell r="A85" t="str">
            <v>Owmby, Jalen; 6M</v>
          </cell>
        </row>
        <row r="86">
          <cell r="A86" t="str">
            <v>Popelka, Jack; 15M</v>
          </cell>
        </row>
        <row r="87">
          <cell r="A87" t="str">
            <v>Powell, Jenna; 8F</v>
          </cell>
        </row>
        <row r="88">
          <cell r="A88" t="str">
            <v>Pullen, Grace; 12F</v>
          </cell>
        </row>
        <row r="89">
          <cell r="A89" t="str">
            <v>Pullen, Leslie; 15F</v>
          </cell>
        </row>
        <row r="90">
          <cell r="A90" t="str">
            <v>Ramsey, Samuel; 15M</v>
          </cell>
        </row>
        <row r="91">
          <cell r="A91" t="str">
            <v>Rodgers, Porter; 6M</v>
          </cell>
        </row>
        <row r="92">
          <cell r="A92" t="str">
            <v>Rose, James; 10M</v>
          </cell>
        </row>
        <row r="93">
          <cell r="A93" t="str">
            <v>Rosenberg, Kendall; 17M</v>
          </cell>
        </row>
        <row r="94">
          <cell r="A94" t="str">
            <v>Ross, Jayde; 12F</v>
          </cell>
        </row>
        <row r="95">
          <cell r="A95" t="str">
            <v>Ross, Jazmyn; 12F</v>
          </cell>
        </row>
        <row r="96">
          <cell r="A96" t="str">
            <v>Sale, Trent; 13M</v>
          </cell>
        </row>
        <row r="97">
          <cell r="A97" t="str">
            <v>Schnabel, Kathryn; 15F</v>
          </cell>
        </row>
        <row r="98">
          <cell r="A98" t="str">
            <v>Seplak, Joshua; 10M</v>
          </cell>
        </row>
        <row r="99">
          <cell r="A99" t="str">
            <v>Shevis, Hana; 13F</v>
          </cell>
        </row>
        <row r="100">
          <cell r="A100" t="str">
            <v>Shevis, John; 16M</v>
          </cell>
        </row>
        <row r="101">
          <cell r="A101" t="str">
            <v>Shevis, Tommy; 17M</v>
          </cell>
        </row>
        <row r="102">
          <cell r="A102" t="str">
            <v>Smith, Sarah; 15F</v>
          </cell>
        </row>
        <row r="103">
          <cell r="A103" t="str">
            <v>Spencer, Sean; 7M</v>
          </cell>
        </row>
        <row r="104">
          <cell r="A104" t="str">
            <v>Stone, Amanda; 11F</v>
          </cell>
        </row>
        <row r="105">
          <cell r="A105" t="str">
            <v>Stone, Joshua; 9M</v>
          </cell>
        </row>
        <row r="106">
          <cell r="A106" t="str">
            <v>Swoope, Grace; 8F</v>
          </cell>
        </row>
        <row r="107">
          <cell r="A107" t="str">
            <v>Takats, Katherine; 13F</v>
          </cell>
        </row>
        <row r="108">
          <cell r="A108" t="str">
            <v>Takats, Michael; 13M</v>
          </cell>
        </row>
        <row r="109">
          <cell r="A109" t="str">
            <v>Von Tersch, Madelyn; 4F</v>
          </cell>
        </row>
        <row r="110">
          <cell r="A110" t="str">
            <v>Wade, Caroline; 13F</v>
          </cell>
        </row>
      </sheetData>
      <sheetData sheetId="4">
        <row r="2">
          <cell r="A2" t="str">
            <v>2 pulls on breast during turn</v>
          </cell>
        </row>
        <row r="3">
          <cell r="A3" t="str">
            <v>Arms:  elbow over water</v>
          </cell>
        </row>
        <row r="4">
          <cell r="A4" t="str">
            <v>Arms:  hands beyond hipline</v>
          </cell>
        </row>
        <row r="5">
          <cell r="A5" t="str">
            <v>Arms:  non-simultaneous</v>
          </cell>
        </row>
        <row r="6">
          <cell r="A6" t="str">
            <v>Arms:  not in same horizontal plane at pull</v>
          </cell>
        </row>
        <row r="7">
          <cell r="A7" t="str">
            <v>Arms:  two strokes under water</v>
          </cell>
        </row>
        <row r="8">
          <cell r="A8" t="str">
            <v>Arms:  underwater recovery</v>
          </cell>
        </row>
        <row r="9">
          <cell r="A9" t="str">
            <v>Changed Order: Swimmer #1</v>
          </cell>
        </row>
        <row r="10">
          <cell r="A10" t="str">
            <v>Changed Order: Swimmer #2</v>
          </cell>
        </row>
        <row r="11">
          <cell r="A11" t="str">
            <v>Changed Order: Swimmer #3</v>
          </cell>
        </row>
        <row r="12">
          <cell r="A12" t="str">
            <v>Changed Order: Swimmer #4</v>
          </cell>
        </row>
        <row r="13">
          <cell r="A13" t="str">
            <v>Cycle:  double kicks</v>
          </cell>
        </row>
        <row r="14">
          <cell r="A14" t="str">
            <v>Cycle:  double pulls</v>
          </cell>
        </row>
        <row r="15">
          <cell r="A15" t="str">
            <v>Cycle:  head not up</v>
          </cell>
        </row>
        <row r="16">
          <cell r="A16" t="str">
            <v>Cycle:  started cycle with kick</v>
          </cell>
        </row>
        <row r="17">
          <cell r="A17" t="str">
            <v>Early take-off: Swimmer #1</v>
          </cell>
        </row>
        <row r="18">
          <cell r="A18" t="str">
            <v>Early take-off: Swimmer #2</v>
          </cell>
        </row>
        <row r="19">
          <cell r="A19" t="str">
            <v>Early take-off: Swimmer #3</v>
          </cell>
        </row>
        <row r="20">
          <cell r="A20" t="str">
            <v>Early take-off: Swimmer #4</v>
          </cell>
        </row>
        <row r="21">
          <cell r="A21" t="str">
            <v>False Start</v>
          </cell>
        </row>
        <row r="22">
          <cell r="A22" t="str">
            <v>Hands beyond hipline</v>
          </cell>
        </row>
        <row r="23">
          <cell r="A23" t="str">
            <v>Head did not break the surface by 15 meters</v>
          </cell>
        </row>
        <row r="24">
          <cell r="A24" t="str">
            <v>Kick:  Alternating</v>
          </cell>
        </row>
        <row r="25">
          <cell r="A25" t="str">
            <v>Kick:  Butterfly</v>
          </cell>
        </row>
        <row r="26">
          <cell r="A26" t="str">
            <v>Kick:  Feet not turned outward</v>
          </cell>
        </row>
        <row r="27">
          <cell r="A27" t="str">
            <v>Kick: Breast</v>
          </cell>
        </row>
        <row r="28">
          <cell r="A28" t="str">
            <v>Kick: Scissors</v>
          </cell>
        </row>
        <row r="29">
          <cell r="A29" t="str">
            <v>No touch at turn</v>
          </cell>
        </row>
        <row r="30">
          <cell r="A30" t="str">
            <v>Other</v>
          </cell>
        </row>
        <row r="31">
          <cell r="A31" t="str">
            <v>Past vertical toward back: off wall</v>
          </cell>
        </row>
        <row r="32">
          <cell r="A32" t="str">
            <v>Past vertical toward breast : at finish</v>
          </cell>
        </row>
        <row r="33">
          <cell r="A33" t="str">
            <v>Past vertical toward breast: before head passes backstroke flags for turn</v>
          </cell>
        </row>
        <row r="34">
          <cell r="A34" t="str">
            <v>Past vertical toward breast: off the wall</v>
          </cell>
        </row>
        <row r="35">
          <cell r="A35" t="str">
            <v>Pushing off</v>
          </cell>
        </row>
        <row r="36">
          <cell r="A36" t="str">
            <v>Resubmerged</v>
          </cell>
        </row>
        <row r="37">
          <cell r="A37" t="str">
            <v>Stroke out of sequence</v>
          </cell>
        </row>
        <row r="38">
          <cell r="A38" t="str">
            <v>Touch:   non-simultaneous</v>
          </cell>
        </row>
        <row r="39">
          <cell r="A39" t="str">
            <v>Touch:   one hand</v>
          </cell>
        </row>
        <row r="40">
          <cell r="A40" t="str">
            <v>Used Rope (pushed or pulled)</v>
          </cell>
        </row>
        <row r="41">
          <cell r="A41" t="str">
            <v>Walked/Pushed off bottom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D16" sqref="D16"/>
    </sheetView>
  </sheetViews>
  <sheetFormatPr defaultRowHeight="15.75"/>
  <cols>
    <col min="1" max="1" width="13.5" bestFit="1" customWidth="1"/>
    <col min="2" max="2" width="21.75" customWidth="1"/>
    <col min="3" max="3" width="8" bestFit="1" customWidth="1"/>
    <col min="4" max="4" width="33.625" bestFit="1" customWidth="1"/>
    <col min="5" max="5" width="37.75" bestFit="1" customWidth="1"/>
    <col min="6" max="6" width="24.125" customWidth="1"/>
  </cols>
  <sheetData>
    <row r="1" spans="1:10">
      <c r="A1" s="1"/>
      <c r="B1" s="1"/>
      <c r="C1" s="1"/>
      <c r="D1" s="1"/>
      <c r="E1" s="1"/>
      <c r="F1" s="2"/>
      <c r="G1" s="1"/>
      <c r="H1" s="1"/>
      <c r="I1" s="3"/>
      <c r="J1" s="3"/>
    </row>
    <row r="2" spans="1:10" ht="21">
      <c r="A2" s="4" t="s">
        <v>0</v>
      </c>
      <c r="B2" s="5">
        <v>41454</v>
      </c>
      <c r="C2" s="6"/>
      <c r="D2" s="6"/>
      <c r="E2" s="6"/>
      <c r="F2" s="6"/>
      <c r="G2" s="6"/>
      <c r="H2" s="6"/>
      <c r="I2" s="7"/>
      <c r="J2" s="3"/>
    </row>
    <row r="3" spans="1:10" ht="3" customHeight="1">
      <c r="A3" s="8"/>
      <c r="B3" s="9"/>
      <c r="C3" s="6"/>
      <c r="D3" s="6"/>
      <c r="E3" s="6"/>
      <c r="F3" s="6"/>
      <c r="G3" s="6"/>
      <c r="H3" s="6"/>
      <c r="I3" s="7"/>
      <c r="J3" s="3"/>
    </row>
    <row r="4" spans="1:10" ht="16.5" thickBot="1">
      <c r="A4" s="10" t="s">
        <v>1</v>
      </c>
      <c r="B4" s="11">
        <f>ROWS(Results)-1</f>
        <v>44</v>
      </c>
      <c r="C4" s="12" t="str">
        <f>CONCATENATE("Freestyle DQs:  ",SUM(D5:D6))</f>
        <v>Freestyle DQs:  4</v>
      </c>
      <c r="D4" s="13"/>
      <c r="E4" s="12" t="str">
        <f>CONCATENATE("BreastStroke DQs:  ",VALUE(RIGHT(E5,2)+VALUE(RIGHT(E6,2))))</f>
        <v>BreastStroke DQs:  16</v>
      </c>
      <c r="F4" s="12" t="str">
        <f>CONCATENATE("Butterfly DQs:  ",VALUE(RIGHT(F5,2)+VALUE(RIGHT(F6,2))))</f>
        <v>Butterfly DQs:  8</v>
      </c>
      <c r="G4" s="12" t="str">
        <f>CONCATENATE("Backstroke DQs:  ",VALUE(RIGHT(G5,2)+VALUE(RIGHT(G6,2))))</f>
        <v>Backstroke DQs:  6</v>
      </c>
      <c r="H4" s="14"/>
      <c r="I4" s="7"/>
      <c r="J4" s="3"/>
    </row>
    <row r="5" spans="1:10" ht="16.5" thickBot="1">
      <c r="A5" s="15" t="s">
        <v>2</v>
      </c>
      <c r="B5" s="16">
        <f>COUNTIFS($B$10:$B$53,"*F")</f>
        <v>25</v>
      </c>
      <c r="C5" s="17" t="s">
        <v>3</v>
      </c>
      <c r="D5" s="16">
        <f>COUNTIFS($B$10:$B$53,"*F",$A$10:$A$53,"*Freestyle")</f>
        <v>3</v>
      </c>
      <c r="E5" s="18" t="str">
        <f>CONCATENATE("Female DQs:  ",COUNTIFS($B$10:$B$53,"*F",$A$10:$A$53,"*Breast"))</f>
        <v>Female DQs:  11</v>
      </c>
      <c r="F5" s="18" t="str">
        <f>CONCATENATE("Female DQs:  ",COUNTIFS($B$10:$B$53,"*F",$A$10:$A$53,"*Butterfly"))</f>
        <v>Female DQs:  3</v>
      </c>
      <c r="G5" s="18" t="str">
        <f>CONCATENATE("Female DQs:  ",COUNTIFS($B$10:$B$53,"*F",$A$10:$A$53,"*Backstroke"))</f>
        <v>Female DQs:  3</v>
      </c>
      <c r="H5" s="19"/>
      <c r="I5" s="7"/>
      <c r="J5" s="3"/>
    </row>
    <row r="6" spans="1:10" ht="16.5" thickBot="1">
      <c r="A6" s="15" t="s">
        <v>4</v>
      </c>
      <c r="B6" s="16">
        <f>COUNTIFS($B$10:$B$53,"*M")</f>
        <v>19</v>
      </c>
      <c r="C6" s="17" t="s">
        <v>5</v>
      </c>
      <c r="D6" s="16">
        <f>COUNTIFS($B$10:$B$53,"*M",$A$10:$A$53,"*Freestyle")</f>
        <v>1</v>
      </c>
      <c r="E6" s="17" t="str">
        <f>CONCATENATE("Male DQs:  ",COUNTIFS($B$10:$B$53,"*M",$A$10:$A$53,"*Breast"))</f>
        <v>Male DQs:  5</v>
      </c>
      <c r="F6" s="17" t="str">
        <f>CONCATENATE("Male DQs:  ",COUNTIFS($B$10:$B$53,"*M",$A$10:$A$53,"*Butterfly"))</f>
        <v>Male DQs:  5</v>
      </c>
      <c r="G6" s="17" t="str">
        <f>CONCATENATE("Male DQs:  ",COUNTIFS($B$10:$B$53,"*M",$A$10:$A$53,"*Backstroke"))</f>
        <v>Male DQs:  3</v>
      </c>
      <c r="H6" s="19"/>
      <c r="I6" s="7"/>
      <c r="J6" s="3"/>
    </row>
    <row r="7" spans="1:10" ht="9.75" customHeight="1">
      <c r="A7" s="20"/>
      <c r="B7" s="21"/>
      <c r="C7" s="22"/>
      <c r="D7" s="22"/>
      <c r="E7" s="22"/>
      <c r="F7" s="22"/>
      <c r="G7" s="22"/>
      <c r="H7" s="23"/>
      <c r="I7" s="7"/>
      <c r="J7" s="3"/>
    </row>
    <row r="8" spans="1:10" ht="9" customHeight="1">
      <c r="A8" s="24"/>
      <c r="B8" s="25"/>
      <c r="C8" s="3"/>
      <c r="D8" s="3"/>
      <c r="E8" s="3"/>
      <c r="F8" s="26"/>
      <c r="G8" s="3"/>
      <c r="H8" s="3"/>
      <c r="I8" s="3"/>
      <c r="J8" s="3"/>
    </row>
    <row r="9" spans="1:10" ht="16.5" thickBot="1">
      <c r="A9" s="27" t="s">
        <v>6</v>
      </c>
      <c r="B9" s="27" t="s">
        <v>7</v>
      </c>
      <c r="C9" s="27" t="s">
        <v>8</v>
      </c>
      <c r="D9" s="27" t="s">
        <v>9</v>
      </c>
      <c r="E9" s="27" t="s">
        <v>10</v>
      </c>
      <c r="F9" s="28" t="s">
        <v>11</v>
      </c>
      <c r="G9" s="29"/>
      <c r="H9" s="29"/>
      <c r="I9" s="3"/>
      <c r="J9" s="3"/>
    </row>
    <row r="10" spans="1:10">
      <c r="A10" t="s">
        <v>12</v>
      </c>
      <c r="B10" t="s">
        <v>13</v>
      </c>
      <c r="C10" t="s">
        <v>14</v>
      </c>
      <c r="D10" t="s">
        <v>15</v>
      </c>
      <c r="E10" t="s">
        <v>16</v>
      </c>
      <c r="F10" s="30"/>
      <c r="G10" s="31"/>
      <c r="H10" s="32"/>
    </row>
    <row r="11" spans="1:10">
      <c r="A11" t="s">
        <v>17</v>
      </c>
      <c r="B11" t="s">
        <v>18</v>
      </c>
      <c r="C11" t="s">
        <v>14</v>
      </c>
      <c r="D11" t="s">
        <v>15</v>
      </c>
      <c r="F11" s="30"/>
      <c r="G11" s="31"/>
      <c r="H11" s="32"/>
    </row>
    <row r="12" spans="1:10">
      <c r="A12" t="s">
        <v>19</v>
      </c>
      <c r="B12" t="s">
        <v>20</v>
      </c>
      <c r="C12" t="s">
        <v>14</v>
      </c>
      <c r="D12" t="s">
        <v>15</v>
      </c>
      <c r="F12" s="30"/>
      <c r="G12" s="31"/>
      <c r="H12" s="32"/>
    </row>
    <row r="13" spans="1:10">
      <c r="A13" t="s">
        <v>19</v>
      </c>
      <c r="B13" t="s">
        <v>21</v>
      </c>
      <c r="C13" t="s">
        <v>14</v>
      </c>
      <c r="D13" t="s">
        <v>15</v>
      </c>
      <c r="F13" s="30"/>
      <c r="G13" s="31"/>
      <c r="H13" s="32"/>
    </row>
    <row r="14" spans="1:10">
      <c r="A14" t="s">
        <v>22</v>
      </c>
      <c r="B14" t="s">
        <v>18</v>
      </c>
      <c r="C14" t="s">
        <v>14</v>
      </c>
      <c r="D14" t="s">
        <v>23</v>
      </c>
      <c r="E14" t="s">
        <v>24</v>
      </c>
      <c r="F14" s="30"/>
      <c r="G14" s="31"/>
      <c r="H14" s="32"/>
    </row>
    <row r="15" spans="1:10">
      <c r="A15" t="s">
        <v>22</v>
      </c>
      <c r="B15" t="s">
        <v>25</v>
      </c>
      <c r="C15" t="s">
        <v>14</v>
      </c>
      <c r="D15" t="s">
        <v>23</v>
      </c>
      <c r="F15" s="30"/>
      <c r="G15" s="31"/>
      <c r="H15" s="32"/>
    </row>
    <row r="16" spans="1:10">
      <c r="A16" t="s">
        <v>22</v>
      </c>
      <c r="B16" t="s">
        <v>26</v>
      </c>
      <c r="C16" t="s">
        <v>27</v>
      </c>
      <c r="D16" t="s">
        <v>23</v>
      </c>
      <c r="E16" t="s">
        <v>15</v>
      </c>
      <c r="F16" s="30"/>
      <c r="G16" s="31"/>
      <c r="H16" s="32"/>
    </row>
    <row r="17" spans="1:8">
      <c r="A17" t="s">
        <v>28</v>
      </c>
      <c r="B17" t="s">
        <v>20</v>
      </c>
      <c r="C17" t="s">
        <v>27</v>
      </c>
      <c r="D17" t="s">
        <v>29</v>
      </c>
      <c r="E17" t="s">
        <v>24</v>
      </c>
      <c r="F17" s="30" t="s">
        <v>30</v>
      </c>
      <c r="G17" s="31"/>
      <c r="H17" s="32"/>
    </row>
    <row r="18" spans="1:8">
      <c r="A18" t="s">
        <v>28</v>
      </c>
      <c r="B18" t="s">
        <v>21</v>
      </c>
      <c r="C18" t="s">
        <v>14</v>
      </c>
      <c r="D18" t="s">
        <v>31</v>
      </c>
      <c r="E18" t="s">
        <v>23</v>
      </c>
      <c r="F18" s="30"/>
      <c r="G18" s="31"/>
      <c r="H18" s="32"/>
    </row>
    <row r="19" spans="1:8">
      <c r="A19" t="s">
        <v>28</v>
      </c>
      <c r="B19" t="s">
        <v>32</v>
      </c>
      <c r="C19" t="s">
        <v>27</v>
      </c>
      <c r="D19" t="s">
        <v>23</v>
      </c>
      <c r="F19" s="30"/>
      <c r="G19" s="31"/>
      <c r="H19" s="32"/>
    </row>
    <row r="20" spans="1:8">
      <c r="A20" t="s">
        <v>28</v>
      </c>
      <c r="B20" t="s">
        <v>33</v>
      </c>
      <c r="C20" t="s">
        <v>14</v>
      </c>
      <c r="D20" t="s">
        <v>34</v>
      </c>
      <c r="F20" s="30"/>
      <c r="G20" s="31"/>
      <c r="H20" s="32"/>
    </row>
    <row r="21" spans="1:8">
      <c r="A21" t="s">
        <v>28</v>
      </c>
      <c r="B21" t="s">
        <v>35</v>
      </c>
      <c r="C21" t="s">
        <v>14</v>
      </c>
      <c r="D21" t="s">
        <v>36</v>
      </c>
      <c r="E21" t="s">
        <v>37</v>
      </c>
      <c r="F21" s="30"/>
      <c r="G21" s="31"/>
      <c r="H21" s="32"/>
    </row>
    <row r="22" spans="1:8">
      <c r="A22" t="s">
        <v>28</v>
      </c>
      <c r="B22" t="s">
        <v>38</v>
      </c>
      <c r="C22" t="s">
        <v>14</v>
      </c>
      <c r="D22" t="s">
        <v>36</v>
      </c>
      <c r="E22" t="s">
        <v>37</v>
      </c>
      <c r="F22" s="30" t="s">
        <v>39</v>
      </c>
      <c r="G22" s="31"/>
      <c r="H22" s="32"/>
    </row>
    <row r="23" spans="1:8">
      <c r="A23" t="s">
        <v>40</v>
      </c>
      <c r="B23" t="s">
        <v>41</v>
      </c>
      <c r="C23" t="s">
        <v>14</v>
      </c>
      <c r="D23" t="s">
        <v>23</v>
      </c>
      <c r="F23" s="30"/>
      <c r="G23" s="31"/>
      <c r="H23" s="32"/>
    </row>
    <row r="24" spans="1:8">
      <c r="A24" t="s">
        <v>40</v>
      </c>
      <c r="B24" t="s">
        <v>42</v>
      </c>
      <c r="C24" t="s">
        <v>14</v>
      </c>
      <c r="D24" t="s">
        <v>37</v>
      </c>
      <c r="F24" s="30"/>
      <c r="G24" s="31"/>
      <c r="H24" s="32"/>
    </row>
    <row r="25" spans="1:8">
      <c r="A25" t="s">
        <v>43</v>
      </c>
      <c r="B25" t="s">
        <v>44</v>
      </c>
      <c r="C25" t="s">
        <v>27</v>
      </c>
      <c r="D25" t="s">
        <v>31</v>
      </c>
      <c r="E25" t="s">
        <v>45</v>
      </c>
      <c r="F25" s="30" t="s">
        <v>46</v>
      </c>
      <c r="G25" s="31"/>
      <c r="H25" s="32"/>
    </row>
    <row r="26" spans="1:8">
      <c r="A26" t="s">
        <v>43</v>
      </c>
      <c r="B26" t="s">
        <v>47</v>
      </c>
      <c r="C26" t="s">
        <v>14</v>
      </c>
      <c r="D26" t="s">
        <v>31</v>
      </c>
      <c r="F26" s="30"/>
      <c r="G26" s="31"/>
      <c r="H26" s="32"/>
    </row>
    <row r="27" spans="1:8">
      <c r="A27" t="s">
        <v>48</v>
      </c>
      <c r="B27" t="s">
        <v>49</v>
      </c>
      <c r="C27" t="s">
        <v>14</v>
      </c>
      <c r="D27" t="s">
        <v>23</v>
      </c>
      <c r="F27" s="30"/>
      <c r="G27" s="31"/>
      <c r="H27" s="32"/>
    </row>
    <row r="28" spans="1:8">
      <c r="A28" t="s">
        <v>48</v>
      </c>
      <c r="B28" t="s">
        <v>50</v>
      </c>
      <c r="C28" t="s">
        <v>27</v>
      </c>
      <c r="D28" t="s">
        <v>24</v>
      </c>
      <c r="F28" s="30"/>
      <c r="G28" s="31"/>
      <c r="H28" s="32"/>
    </row>
    <row r="29" spans="1:8">
      <c r="A29" t="s">
        <v>51</v>
      </c>
      <c r="B29" t="s">
        <v>52</v>
      </c>
      <c r="C29" t="s">
        <v>14</v>
      </c>
      <c r="D29" t="s">
        <v>29</v>
      </c>
      <c r="F29" s="30" t="s">
        <v>53</v>
      </c>
      <c r="G29" s="31"/>
      <c r="H29" s="32"/>
    </row>
    <row r="30" spans="1:8">
      <c r="A30" t="s">
        <v>54</v>
      </c>
      <c r="B30" t="s">
        <v>55</v>
      </c>
      <c r="C30" t="s">
        <v>14</v>
      </c>
      <c r="D30" t="s">
        <v>29</v>
      </c>
      <c r="F30" s="30"/>
      <c r="G30" s="31"/>
      <c r="H30" s="32"/>
    </row>
    <row r="31" spans="1:8">
      <c r="A31" t="s">
        <v>54</v>
      </c>
      <c r="B31" t="s">
        <v>56</v>
      </c>
      <c r="C31" t="s">
        <v>57</v>
      </c>
      <c r="D31" t="s">
        <v>36</v>
      </c>
      <c r="F31" s="30"/>
      <c r="G31" s="31"/>
      <c r="H31" s="32"/>
    </row>
    <row r="32" spans="1:8">
      <c r="A32" t="s">
        <v>54</v>
      </c>
      <c r="B32" t="s">
        <v>58</v>
      </c>
      <c r="C32" t="s">
        <v>14</v>
      </c>
      <c r="D32" t="s">
        <v>31</v>
      </c>
      <c r="E32" t="s">
        <v>59</v>
      </c>
      <c r="F32" s="30" t="s">
        <v>60</v>
      </c>
      <c r="G32" s="31"/>
      <c r="H32" s="32"/>
    </row>
    <row r="33" spans="1:8">
      <c r="A33" t="s">
        <v>61</v>
      </c>
      <c r="B33" t="s">
        <v>62</v>
      </c>
      <c r="C33" t="s">
        <v>63</v>
      </c>
      <c r="D33" t="s">
        <v>31</v>
      </c>
      <c r="E33" t="s">
        <v>59</v>
      </c>
      <c r="F33" s="30" t="s">
        <v>64</v>
      </c>
      <c r="G33" s="31"/>
      <c r="H33" s="32"/>
    </row>
    <row r="34" spans="1:8">
      <c r="A34" t="s">
        <v>61</v>
      </c>
      <c r="B34" t="s">
        <v>50</v>
      </c>
      <c r="C34" t="s">
        <v>14</v>
      </c>
      <c r="D34" t="s">
        <v>65</v>
      </c>
      <c r="F34" s="30" t="s">
        <v>66</v>
      </c>
      <c r="G34" s="31"/>
      <c r="H34" s="32"/>
    </row>
    <row r="35" spans="1:8">
      <c r="A35" t="s">
        <v>67</v>
      </c>
      <c r="B35" t="s">
        <v>68</v>
      </c>
      <c r="C35" t="s">
        <v>14</v>
      </c>
      <c r="D35" t="s">
        <v>31</v>
      </c>
      <c r="E35" t="s">
        <v>69</v>
      </c>
      <c r="F35" s="30" t="s">
        <v>70</v>
      </c>
      <c r="G35" s="31"/>
      <c r="H35" s="32"/>
    </row>
    <row r="36" spans="1:8">
      <c r="A36" t="s">
        <v>67</v>
      </c>
      <c r="B36" t="s">
        <v>71</v>
      </c>
      <c r="C36" t="s">
        <v>14</v>
      </c>
      <c r="D36" t="s">
        <v>31</v>
      </c>
      <c r="F36" s="30" t="s">
        <v>72</v>
      </c>
      <c r="G36" s="31"/>
      <c r="H36" s="32"/>
    </row>
    <row r="37" spans="1:8">
      <c r="A37" t="s">
        <v>73</v>
      </c>
      <c r="B37" t="s">
        <v>52</v>
      </c>
      <c r="C37" t="s">
        <v>14</v>
      </c>
      <c r="D37" t="s">
        <v>69</v>
      </c>
      <c r="F37" s="30" t="s">
        <v>74</v>
      </c>
      <c r="G37" s="31"/>
      <c r="H37" s="32"/>
    </row>
    <row r="38" spans="1:8">
      <c r="A38" t="s">
        <v>75</v>
      </c>
      <c r="B38" t="s">
        <v>18</v>
      </c>
      <c r="C38" t="s">
        <v>27</v>
      </c>
      <c r="D38" t="s">
        <v>76</v>
      </c>
      <c r="F38" s="30"/>
      <c r="G38" s="31"/>
      <c r="H38" s="32"/>
    </row>
    <row r="39" spans="1:8">
      <c r="A39" t="s">
        <v>77</v>
      </c>
      <c r="B39" t="s">
        <v>78</v>
      </c>
      <c r="C39" t="s">
        <v>57</v>
      </c>
      <c r="D39" t="s">
        <v>79</v>
      </c>
      <c r="F39" s="30"/>
      <c r="G39" s="31"/>
      <c r="H39" s="32"/>
    </row>
    <row r="40" spans="1:8">
      <c r="A40" t="s">
        <v>77</v>
      </c>
      <c r="B40" t="s">
        <v>80</v>
      </c>
      <c r="C40" t="s">
        <v>57</v>
      </c>
      <c r="D40" t="s">
        <v>79</v>
      </c>
      <c r="F40" s="30"/>
      <c r="G40" s="31"/>
      <c r="H40" s="32"/>
    </row>
    <row r="41" spans="1:8">
      <c r="A41" t="s">
        <v>81</v>
      </c>
      <c r="B41" t="s">
        <v>82</v>
      </c>
      <c r="C41" t="s">
        <v>27</v>
      </c>
      <c r="D41" t="s">
        <v>76</v>
      </c>
      <c r="F41" s="30"/>
      <c r="G41" s="31"/>
      <c r="H41" s="32"/>
    </row>
    <row r="42" spans="1:8">
      <c r="A42" t="s">
        <v>81</v>
      </c>
      <c r="B42" t="s">
        <v>68</v>
      </c>
      <c r="C42" t="s">
        <v>14</v>
      </c>
      <c r="D42" t="s">
        <v>83</v>
      </c>
      <c r="F42" s="30"/>
      <c r="G42" s="31"/>
      <c r="H42" s="32"/>
    </row>
    <row r="43" spans="1:8">
      <c r="A43" t="s">
        <v>84</v>
      </c>
      <c r="B43" t="s">
        <v>85</v>
      </c>
      <c r="C43" t="s">
        <v>14</v>
      </c>
      <c r="F43" s="30" t="s">
        <v>86</v>
      </c>
      <c r="G43" s="31"/>
      <c r="H43" s="32"/>
    </row>
    <row r="44" spans="1:8">
      <c r="A44" t="s">
        <v>87</v>
      </c>
      <c r="B44" t="s">
        <v>88</v>
      </c>
      <c r="C44" t="s">
        <v>14</v>
      </c>
      <c r="D44" t="s">
        <v>29</v>
      </c>
      <c r="E44" t="s">
        <v>65</v>
      </c>
      <c r="F44" s="30"/>
      <c r="G44" s="31"/>
      <c r="H44" s="32"/>
    </row>
    <row r="45" spans="1:8">
      <c r="A45" t="s">
        <v>87</v>
      </c>
      <c r="B45" t="s">
        <v>89</v>
      </c>
      <c r="C45" t="s">
        <v>14</v>
      </c>
      <c r="D45" t="s">
        <v>29</v>
      </c>
      <c r="E45" t="s">
        <v>69</v>
      </c>
      <c r="F45" s="30"/>
      <c r="G45" s="31"/>
      <c r="H45" s="32"/>
    </row>
    <row r="46" spans="1:8">
      <c r="A46" t="s">
        <v>90</v>
      </c>
      <c r="B46" t="s">
        <v>91</v>
      </c>
      <c r="C46" t="s">
        <v>14</v>
      </c>
      <c r="D46" t="s">
        <v>36</v>
      </c>
      <c r="E46" t="s">
        <v>69</v>
      </c>
      <c r="F46" s="30" t="s">
        <v>92</v>
      </c>
      <c r="G46" s="31"/>
      <c r="H46" s="32"/>
    </row>
    <row r="47" spans="1:8">
      <c r="A47" t="s">
        <v>90</v>
      </c>
      <c r="B47" t="s">
        <v>35</v>
      </c>
      <c r="C47" t="s">
        <v>14</v>
      </c>
      <c r="D47" t="s">
        <v>69</v>
      </c>
      <c r="F47" s="30"/>
      <c r="G47" s="31"/>
      <c r="H47" s="32"/>
    </row>
    <row r="48" spans="1:8">
      <c r="A48" t="s">
        <v>93</v>
      </c>
      <c r="B48" t="s">
        <v>94</v>
      </c>
      <c r="C48" t="s">
        <v>14</v>
      </c>
      <c r="D48" t="s">
        <v>36</v>
      </c>
      <c r="E48" t="s">
        <v>69</v>
      </c>
      <c r="F48" s="30"/>
      <c r="G48" s="31"/>
      <c r="H48" s="32"/>
    </row>
    <row r="49" spans="1:8">
      <c r="A49" t="s">
        <v>93</v>
      </c>
      <c r="B49" t="s">
        <v>55</v>
      </c>
      <c r="C49" t="s">
        <v>14</v>
      </c>
      <c r="D49" t="s">
        <v>29</v>
      </c>
      <c r="E49" t="s">
        <v>31</v>
      </c>
      <c r="F49" s="30"/>
      <c r="G49" s="31"/>
      <c r="H49" s="32"/>
    </row>
    <row r="50" spans="1:8">
      <c r="A50" t="s">
        <v>95</v>
      </c>
      <c r="B50" t="s">
        <v>96</v>
      </c>
      <c r="C50" t="s">
        <v>14</v>
      </c>
      <c r="D50" t="s">
        <v>31</v>
      </c>
      <c r="F50" s="30"/>
      <c r="G50" s="31"/>
      <c r="H50" s="32"/>
    </row>
    <row r="51" spans="1:8">
      <c r="A51" t="s">
        <v>97</v>
      </c>
      <c r="B51" t="s">
        <v>98</v>
      </c>
      <c r="C51" t="s">
        <v>14</v>
      </c>
      <c r="D51" t="s">
        <v>36</v>
      </c>
      <c r="F51" s="30" t="s">
        <v>99</v>
      </c>
      <c r="G51" s="31"/>
      <c r="H51" s="32"/>
    </row>
    <row r="52" spans="1:8">
      <c r="A52" t="s">
        <v>100</v>
      </c>
      <c r="B52" t="s">
        <v>21</v>
      </c>
      <c r="C52" t="s">
        <v>63</v>
      </c>
      <c r="D52" t="s">
        <v>101</v>
      </c>
      <c r="F52" s="30"/>
      <c r="G52" s="31"/>
      <c r="H52" s="32"/>
    </row>
    <row r="53" spans="1:8">
      <c r="A53" t="s">
        <v>102</v>
      </c>
      <c r="B53" t="s">
        <v>49</v>
      </c>
      <c r="C53" t="s">
        <v>63</v>
      </c>
      <c r="D53" t="s">
        <v>103</v>
      </c>
      <c r="F53" s="30"/>
      <c r="G53" s="31"/>
      <c r="H53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Summary_062913</vt:lpstr>
      <vt:lpstr>Results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Lynn</cp:lastModifiedBy>
  <dcterms:created xsi:type="dcterms:W3CDTF">2013-06-30T17:37:58Z</dcterms:created>
  <dcterms:modified xsi:type="dcterms:W3CDTF">2013-06-30T17:38:26Z</dcterms:modified>
</cp:coreProperties>
</file>