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7"/>
  </bookViews>
  <sheets>
    <sheet name="INSTR" sheetId="1" r:id="rId1"/>
    <sheet name="Current" sheetId="2" r:id="rId2"/>
    <sheet name="10&amp;U" sheetId="3" r:id="rId3"/>
    <sheet name="11-12" sheetId="4" r:id="rId4"/>
    <sheet name="13-14" sheetId="5" r:id="rId5"/>
    <sheet name="15-16" sheetId="6" r:id="rId6"/>
    <sheet name="OPEN" sheetId="7" r:id="rId7"/>
    <sheet name="NEW" sheetId="8" r:id="rId8"/>
  </sheets>
  <definedNames/>
  <calcPr fullCalcOnLoad="1"/>
</workbook>
</file>

<file path=xl/sharedStrings.xml><?xml version="1.0" encoding="utf-8"?>
<sst xmlns="http://schemas.openxmlformats.org/spreadsheetml/2006/main" count="514" uniqueCount="59">
  <si>
    <t>SOUTHEASTERN TIME STANDARDS WORKSHEET</t>
  </si>
  <si>
    <t>11-12</t>
  </si>
  <si>
    <t>13-14</t>
  </si>
  <si>
    <t>15-16</t>
  </si>
  <si>
    <t>Senior</t>
  </si>
  <si>
    <t>Event</t>
  </si>
  <si>
    <t>50 FREE</t>
  </si>
  <si>
    <t>100 FREE</t>
  </si>
  <si>
    <t>200 FREE</t>
  </si>
  <si>
    <t>100 BACK</t>
  </si>
  <si>
    <t>200 BACK</t>
  </si>
  <si>
    <t>50 BACK</t>
  </si>
  <si>
    <t>50 BREAST</t>
  </si>
  <si>
    <t>100 BREAST</t>
  </si>
  <si>
    <t>200 BREAST</t>
  </si>
  <si>
    <t>50 FLY</t>
  </si>
  <si>
    <t>100 FLY</t>
  </si>
  <si>
    <t>200 FLY</t>
  </si>
  <si>
    <t>200 IM</t>
  </si>
  <si>
    <t>400 IM</t>
  </si>
  <si>
    <t>10 &amp; u</t>
  </si>
  <si>
    <t>Current in seconds</t>
  </si>
  <si>
    <t>2006 Time Standards</t>
  </si>
  <si>
    <t>Time Std</t>
  </si>
  <si>
    <t>Place</t>
  </si>
  <si>
    <t>BOYS</t>
  </si>
  <si>
    <t>AVG</t>
  </si>
  <si>
    <t>New</t>
  </si>
  <si>
    <t>NEW?</t>
  </si>
  <si>
    <t>IN SECONDS&gt;&gt;&gt;&gt;&gt;&gt;&gt;&gt;&gt;&gt;&gt;&gt;&gt;&gt;&gt;&gt;&gt;&gt;&gt;&gt;&gt;&gt;&gt;&gt;&gt;&gt;&gt;&gt;&gt;&gt;</t>
  </si>
  <si>
    <t xml:space="preserve">3-Year </t>
  </si>
  <si>
    <t>Calculated</t>
  </si>
  <si>
    <t>GIRLS</t>
  </si>
  <si>
    <t xml:space="preserve">NEW </t>
  </si>
  <si>
    <t>in M:S</t>
  </si>
  <si>
    <t>10 &amp; U</t>
  </si>
  <si>
    <t>Open</t>
  </si>
  <si>
    <t>SHORT COURSE YARDS</t>
  </si>
  <si>
    <t>100 IM</t>
  </si>
  <si>
    <t>500 FREE</t>
  </si>
  <si>
    <t>1000 FREE</t>
  </si>
  <si>
    <t>1650 FREE</t>
  </si>
  <si>
    <t>Instructions</t>
  </si>
  <si>
    <t>1. The CURRENT worksheet is the current year's time standards for the appropriate course distance (SCY,LCM)</t>
  </si>
  <si>
    <t>5. In events where there are fewer competitors than the requisite place, insert the current time standard.</t>
  </si>
  <si>
    <t>2. On each age-group worksheet, insert the appropriate place time from each of the 3 past championship meets. (Columns C, D, E)</t>
  </si>
  <si>
    <t>PASSWORD TO EDIT PROTECTED FIELDS IS chris</t>
  </si>
  <si>
    <t>NEW</t>
  </si>
  <si>
    <t>OFFICIAL</t>
  </si>
  <si>
    <t>TIME</t>
  </si>
  <si>
    <t>STD</t>
  </si>
  <si>
    <t>6. The NEW OFFICIAL TIME STD (column O) is input by hand using info provided in column N</t>
  </si>
  <si>
    <t>NEW Time Standards</t>
  </si>
  <si>
    <t>3. For distances 500 and less, use the 32nd place</t>
  </si>
  <si>
    <t>4. For distances 1000 and more, use:</t>
  </si>
  <si>
    <t>Use 24th place</t>
  </si>
  <si>
    <t>Use appropriate "A" time, unless 3 year average 24th place is faster</t>
  </si>
  <si>
    <t>% Change</t>
  </si>
  <si>
    <t>5:28.99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</si>
</sst>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:&quot;##.##"/>
    <numFmt numFmtId="165" formatCode="&quot;:&quot;00.00"/>
    <numFmt numFmtId="166" formatCode="#&quot;:&quot;0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4" sqref="A14"/>
    </sheetView>
  </sheetViews>
  <sheetFormatPr defaultColWidth="9.140625" defaultRowHeight="12.75"/>
  <sheetData>
    <row r="1" ht="12.75">
      <c r="A1" t="s">
        <v>42</v>
      </c>
    </row>
    <row r="3" ht="12.75">
      <c r="A3" t="s">
        <v>46</v>
      </c>
    </row>
    <row r="4" ht="12.75">
      <c r="A4" t="s">
        <v>43</v>
      </c>
    </row>
    <row r="5" ht="12.75">
      <c r="A5" t="s">
        <v>45</v>
      </c>
    </row>
    <row r="6" ht="12.75">
      <c r="A6" t="s">
        <v>53</v>
      </c>
    </row>
    <row r="7" ht="12.75">
      <c r="A7" t="s">
        <v>54</v>
      </c>
    </row>
    <row r="8" spans="2:3" ht="12.75">
      <c r="B8">
        <v>1000</v>
      </c>
      <c r="C8" t="s">
        <v>55</v>
      </c>
    </row>
    <row r="9" spans="2:3" ht="12.75">
      <c r="B9">
        <v>1650</v>
      </c>
      <c r="C9" t="s">
        <v>56</v>
      </c>
    </row>
    <row r="10" ht="12.75">
      <c r="A10" t="s">
        <v>44</v>
      </c>
    </row>
    <row r="11" ht="12.75">
      <c r="A11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B25" sqref="B25"/>
    </sheetView>
  </sheetViews>
  <sheetFormatPr defaultColWidth="9.140625" defaultRowHeight="12.75"/>
  <cols>
    <col min="6" max="6" width="12.00390625" style="1" bestFit="1" customWidth="1"/>
    <col min="18" max="18" width="12.7109375" style="0" customWidth="1"/>
  </cols>
  <sheetData>
    <row r="1" ht="12.75">
      <c r="A1" t="s">
        <v>0</v>
      </c>
    </row>
    <row r="2" ht="12.75">
      <c r="A2" t="s">
        <v>37</v>
      </c>
    </row>
    <row r="3" spans="3:18" ht="12.75">
      <c r="C3" s="1" t="s">
        <v>25</v>
      </c>
      <c r="F3" s="2" t="s">
        <v>22</v>
      </c>
      <c r="I3" s="1" t="s">
        <v>32</v>
      </c>
      <c r="R3" s="2" t="s">
        <v>21</v>
      </c>
    </row>
    <row r="4" spans="1:23" s="1" customFormat="1" ht="12.75">
      <c r="A4" s="2" t="s">
        <v>20</v>
      </c>
      <c r="B4" s="3" t="s">
        <v>1</v>
      </c>
      <c r="C4" s="4" t="s">
        <v>2</v>
      </c>
      <c r="D4" s="4" t="s">
        <v>3</v>
      </c>
      <c r="E4" s="2" t="s">
        <v>4</v>
      </c>
      <c r="F4" s="2" t="s">
        <v>5</v>
      </c>
      <c r="G4" s="2" t="s">
        <v>4</v>
      </c>
      <c r="H4" s="4" t="s">
        <v>3</v>
      </c>
      <c r="I4" s="4" t="s">
        <v>2</v>
      </c>
      <c r="J4" s="3" t="s">
        <v>1</v>
      </c>
      <c r="K4" s="2" t="s">
        <v>20</v>
      </c>
      <c r="M4" s="2" t="s">
        <v>20</v>
      </c>
      <c r="N4" s="3" t="s">
        <v>1</v>
      </c>
      <c r="O4" s="4" t="s">
        <v>2</v>
      </c>
      <c r="P4" s="4" t="s">
        <v>3</v>
      </c>
      <c r="Q4" s="2" t="s">
        <v>4</v>
      </c>
      <c r="R4" s="2" t="s">
        <v>5</v>
      </c>
      <c r="S4" s="2" t="s">
        <v>4</v>
      </c>
      <c r="T4" s="4" t="s">
        <v>3</v>
      </c>
      <c r="U4" s="4" t="s">
        <v>2</v>
      </c>
      <c r="V4" s="3" t="s">
        <v>1</v>
      </c>
      <c r="W4" s="2" t="s">
        <v>20</v>
      </c>
    </row>
    <row r="5" spans="1:23" ht="12.75">
      <c r="A5" s="6">
        <v>32.39</v>
      </c>
      <c r="B5" s="7">
        <v>28.79</v>
      </c>
      <c r="C5" s="7">
        <v>25.69</v>
      </c>
      <c r="D5" s="8">
        <v>23.89</v>
      </c>
      <c r="E5" s="6">
        <v>23.39</v>
      </c>
      <c r="F5" s="9" t="s">
        <v>6</v>
      </c>
      <c r="G5" s="6">
        <v>26.09</v>
      </c>
      <c r="H5" s="6">
        <v>26.09</v>
      </c>
      <c r="I5" s="6">
        <v>26.79</v>
      </c>
      <c r="J5" s="6">
        <v>28.49</v>
      </c>
      <c r="K5" s="6">
        <v>32.29</v>
      </c>
      <c r="M5" s="5">
        <f>(INT(A5/100)*60)+(A5-((INT(A5/100)*100)))</f>
        <v>32.39</v>
      </c>
      <c r="N5" s="5">
        <f aca="true" t="shared" si="0" ref="N5:Q20">(INT(B5/100)*60)+(B5-((INT(B5/100)*100)))</f>
        <v>28.79</v>
      </c>
      <c r="O5" s="5">
        <f t="shared" si="0"/>
        <v>25.69</v>
      </c>
      <c r="P5" s="5">
        <f t="shared" si="0"/>
        <v>23.89</v>
      </c>
      <c r="Q5" s="5">
        <f t="shared" si="0"/>
        <v>23.39</v>
      </c>
      <c r="R5" s="2" t="s">
        <v>6</v>
      </c>
      <c r="S5" s="5">
        <f>(INT(G5/100)*60)+(G5-((INT(G5/100)*100)))</f>
        <v>26.09</v>
      </c>
      <c r="T5" s="5">
        <f aca="true" t="shared" si="1" ref="T5:T26">(INT(H5/100)*60)+(H5-((INT(H5/100)*100)))</f>
        <v>26.09</v>
      </c>
      <c r="U5" s="5">
        <f aca="true" t="shared" si="2" ref="U5:U26">(INT(I5/100)*60)+(I5-((INT(I5/100)*100)))</f>
        <v>26.79</v>
      </c>
      <c r="V5" s="5">
        <f aca="true" t="shared" si="3" ref="V5:V25">(INT(J5/100)*60)+(J5-((INT(J5/100)*100)))</f>
        <v>28.49</v>
      </c>
      <c r="W5" s="5">
        <f aca="true" t="shared" si="4" ref="W5:W25">(INT(K5/100)*60)+(K5-((INT(K5/100)*100)))</f>
        <v>32.29</v>
      </c>
    </row>
    <row r="6" spans="1:23" ht="12.75">
      <c r="A6" s="6">
        <v>112.09</v>
      </c>
      <c r="B6" s="6">
        <v>102.89</v>
      </c>
      <c r="C6" s="7">
        <v>55.69</v>
      </c>
      <c r="D6" s="10">
        <v>51.69</v>
      </c>
      <c r="E6" s="6">
        <v>50.69</v>
      </c>
      <c r="F6" s="9" t="s">
        <v>7</v>
      </c>
      <c r="G6" s="6">
        <v>56.09</v>
      </c>
      <c r="H6" s="6">
        <v>56.69</v>
      </c>
      <c r="I6" s="6">
        <v>58.09</v>
      </c>
      <c r="J6" s="6">
        <v>101.99</v>
      </c>
      <c r="K6" s="6">
        <v>110.89</v>
      </c>
      <c r="M6" s="5">
        <f aca="true" t="shared" si="5" ref="M6:M25">(INT(A6/100)*60)+(A6-((INT(A6/100)*100)))</f>
        <v>72.09</v>
      </c>
      <c r="N6" s="5">
        <f t="shared" si="0"/>
        <v>62.89</v>
      </c>
      <c r="O6" s="5">
        <f t="shared" si="0"/>
        <v>55.69</v>
      </c>
      <c r="P6" s="5">
        <f t="shared" si="0"/>
        <v>51.69</v>
      </c>
      <c r="Q6" s="5">
        <f t="shared" si="0"/>
        <v>50.69</v>
      </c>
      <c r="R6" s="2" t="s">
        <v>7</v>
      </c>
      <c r="S6" s="5">
        <f aca="true" t="shared" si="6" ref="S6:S26">(INT(G6/100)*60)+(G6-((INT(G6/100)*100)))</f>
        <v>56.09</v>
      </c>
      <c r="T6" s="5">
        <f t="shared" si="1"/>
        <v>56.69</v>
      </c>
      <c r="U6" s="5">
        <f t="shared" si="2"/>
        <v>58.09</v>
      </c>
      <c r="V6" s="5">
        <f t="shared" si="3"/>
        <v>61.989999999999995</v>
      </c>
      <c r="W6" s="5">
        <f t="shared" si="4"/>
        <v>70.89</v>
      </c>
    </row>
    <row r="7" spans="1:23" ht="12.75">
      <c r="A7" s="6">
        <v>238.29</v>
      </c>
      <c r="B7" s="6">
        <v>219.19</v>
      </c>
      <c r="C7" s="6">
        <v>200.59</v>
      </c>
      <c r="D7" s="10">
        <v>152.49</v>
      </c>
      <c r="E7" s="6">
        <v>150.19</v>
      </c>
      <c r="F7" s="9" t="s">
        <v>8</v>
      </c>
      <c r="G7" s="6">
        <v>159.79</v>
      </c>
      <c r="H7" s="6">
        <v>201.29</v>
      </c>
      <c r="I7" s="6">
        <v>204.99</v>
      </c>
      <c r="J7" s="6">
        <v>215.49</v>
      </c>
      <c r="K7" s="6">
        <v>236.89</v>
      </c>
      <c r="M7" s="5">
        <f t="shared" si="5"/>
        <v>158.29</v>
      </c>
      <c r="N7" s="5">
        <f t="shared" si="0"/>
        <v>139.19</v>
      </c>
      <c r="O7" s="5">
        <f t="shared" si="0"/>
        <v>120.59</v>
      </c>
      <c r="P7" s="5">
        <f t="shared" si="0"/>
        <v>112.49000000000001</v>
      </c>
      <c r="Q7" s="5">
        <f t="shared" si="0"/>
        <v>110.19</v>
      </c>
      <c r="R7" s="2" t="s">
        <v>8</v>
      </c>
      <c r="S7" s="5">
        <f t="shared" si="6"/>
        <v>119.78999999999999</v>
      </c>
      <c r="T7" s="5">
        <f t="shared" si="1"/>
        <v>121.28999999999999</v>
      </c>
      <c r="U7" s="5">
        <f t="shared" si="2"/>
        <v>124.99000000000001</v>
      </c>
      <c r="V7" s="5">
        <f t="shared" si="3"/>
        <v>135.49</v>
      </c>
      <c r="W7" s="5">
        <f t="shared" si="4"/>
        <v>156.89</v>
      </c>
    </row>
    <row r="8" spans="1:23" ht="12.75">
      <c r="A8" s="6">
        <v>654.69</v>
      </c>
      <c r="B8" s="6">
        <v>613.39</v>
      </c>
      <c r="C8" s="6">
        <v>530.09</v>
      </c>
      <c r="D8" s="10">
        <v>508.39</v>
      </c>
      <c r="E8" s="6">
        <v>507.29</v>
      </c>
      <c r="F8" s="9" t="s">
        <v>39</v>
      </c>
      <c r="G8" s="6">
        <v>525.99</v>
      </c>
      <c r="H8" s="6">
        <v>525.99</v>
      </c>
      <c r="I8" s="6">
        <v>539.79</v>
      </c>
      <c r="J8" s="6">
        <v>558.49</v>
      </c>
      <c r="K8" s="6">
        <v>649.19</v>
      </c>
      <c r="M8" s="5">
        <f t="shared" si="5"/>
        <v>414.69000000000005</v>
      </c>
      <c r="N8" s="5">
        <f t="shared" si="0"/>
        <v>373.39</v>
      </c>
      <c r="O8" s="5">
        <f t="shared" si="0"/>
        <v>330.09000000000003</v>
      </c>
      <c r="P8" s="5">
        <f t="shared" si="0"/>
        <v>308.39</v>
      </c>
      <c r="Q8" s="5">
        <f t="shared" si="0"/>
        <v>307.29</v>
      </c>
      <c r="R8" s="9" t="s">
        <v>39</v>
      </c>
      <c r="S8" s="5">
        <f t="shared" si="6"/>
        <v>325.99</v>
      </c>
      <c r="T8" s="5">
        <f t="shared" si="1"/>
        <v>325.99</v>
      </c>
      <c r="U8" s="5">
        <f t="shared" si="2"/>
        <v>339.78999999999996</v>
      </c>
      <c r="V8" s="5">
        <f t="shared" si="3"/>
        <v>358.49</v>
      </c>
      <c r="W8" s="5">
        <f t="shared" si="4"/>
        <v>409.19000000000005</v>
      </c>
    </row>
    <row r="9" spans="1:23" ht="12.75">
      <c r="A9" s="6"/>
      <c r="B9" s="6">
        <v>1317.29</v>
      </c>
      <c r="C9" s="6">
        <v>1110.99</v>
      </c>
      <c r="D9" s="10">
        <v>1050.89</v>
      </c>
      <c r="E9" s="6">
        <v>1042.69</v>
      </c>
      <c r="F9" s="9" t="s">
        <v>40</v>
      </c>
      <c r="G9" s="6">
        <v>1110.79</v>
      </c>
      <c r="H9" s="6">
        <v>1112.79</v>
      </c>
      <c r="I9" s="6">
        <v>1128.49</v>
      </c>
      <c r="J9" s="6">
        <v>1225.69</v>
      </c>
      <c r="K9" s="6"/>
      <c r="M9" s="5"/>
      <c r="N9" s="5">
        <f t="shared" si="0"/>
        <v>797.29</v>
      </c>
      <c r="O9" s="5">
        <f t="shared" si="0"/>
        <v>670.99</v>
      </c>
      <c r="P9" s="5">
        <f t="shared" si="0"/>
        <v>650.8900000000001</v>
      </c>
      <c r="Q9" s="5">
        <f t="shared" si="0"/>
        <v>642.69</v>
      </c>
      <c r="R9" s="9" t="s">
        <v>40</v>
      </c>
      <c r="S9" s="5">
        <f t="shared" si="6"/>
        <v>670.79</v>
      </c>
      <c r="T9" s="5">
        <f t="shared" si="1"/>
        <v>672.79</v>
      </c>
      <c r="U9" s="5">
        <f t="shared" si="2"/>
        <v>688.49</v>
      </c>
      <c r="V9" s="5">
        <f t="shared" si="3"/>
        <v>745.69</v>
      </c>
      <c r="W9" s="5"/>
    </row>
    <row r="10" spans="1:23" ht="12.75">
      <c r="A10" s="6"/>
      <c r="B10" s="6"/>
      <c r="C10" s="6">
        <v>1939.49</v>
      </c>
      <c r="D10" s="10">
        <v>1847.99</v>
      </c>
      <c r="E10" s="6">
        <v>1827.19</v>
      </c>
      <c r="F10" s="9" t="s">
        <v>41</v>
      </c>
      <c r="G10" s="6">
        <v>1948.19</v>
      </c>
      <c r="H10" s="6">
        <v>1958.89</v>
      </c>
      <c r="I10" s="6">
        <v>2001.49</v>
      </c>
      <c r="J10" s="6"/>
      <c r="K10" s="6"/>
      <c r="M10" s="5"/>
      <c r="N10" s="5"/>
      <c r="O10" s="5">
        <f t="shared" si="0"/>
        <v>1179.49</v>
      </c>
      <c r="P10" s="5">
        <f t="shared" si="0"/>
        <v>1127.99</v>
      </c>
      <c r="Q10" s="5">
        <f t="shared" si="0"/>
        <v>1107.19</v>
      </c>
      <c r="R10" s="9" t="s">
        <v>41</v>
      </c>
      <c r="S10" s="5">
        <f t="shared" si="6"/>
        <v>1188.19</v>
      </c>
      <c r="T10" s="5">
        <f t="shared" si="1"/>
        <v>1198.89</v>
      </c>
      <c r="U10" s="5">
        <f t="shared" si="2"/>
        <v>1201.49</v>
      </c>
      <c r="V10" s="5"/>
      <c r="W10" s="5"/>
    </row>
    <row r="11" spans="1:23" ht="12.75">
      <c r="A11" s="6"/>
      <c r="B11" s="6"/>
      <c r="C11" s="6"/>
      <c r="D11" s="10"/>
      <c r="E11" s="6"/>
      <c r="F11" s="9"/>
      <c r="G11" s="6"/>
      <c r="H11" s="6"/>
      <c r="I11" s="6"/>
      <c r="J11" s="6"/>
      <c r="K11" s="6"/>
      <c r="M11" s="5"/>
      <c r="N11" s="5"/>
      <c r="O11" s="5"/>
      <c r="P11" s="5"/>
      <c r="Q11" s="5"/>
      <c r="R11" s="2"/>
      <c r="S11" s="5"/>
      <c r="T11" s="5"/>
      <c r="U11" s="5"/>
      <c r="V11" s="5"/>
      <c r="W11" s="5"/>
    </row>
    <row r="12" spans="1:23" ht="12.75">
      <c r="A12" s="7">
        <v>38.39</v>
      </c>
      <c r="B12" s="7">
        <v>34.19</v>
      </c>
      <c r="C12" s="6"/>
      <c r="D12" s="10"/>
      <c r="E12" s="6"/>
      <c r="F12" s="9" t="s">
        <v>11</v>
      </c>
      <c r="G12" s="6"/>
      <c r="H12" s="6"/>
      <c r="I12" s="6"/>
      <c r="J12" s="6">
        <v>33.19</v>
      </c>
      <c r="K12" s="6">
        <v>38.09</v>
      </c>
      <c r="M12" s="5">
        <f t="shared" si="5"/>
        <v>38.39</v>
      </c>
      <c r="N12" s="5">
        <f t="shared" si="0"/>
        <v>34.19</v>
      </c>
      <c r="O12" s="5"/>
      <c r="P12" s="5"/>
      <c r="Q12" s="5"/>
      <c r="R12" s="2" t="s">
        <v>11</v>
      </c>
      <c r="S12" s="5"/>
      <c r="T12" s="5"/>
      <c r="U12" s="5"/>
      <c r="V12" s="5">
        <f t="shared" si="3"/>
        <v>33.19</v>
      </c>
      <c r="W12" s="5">
        <f t="shared" si="4"/>
        <v>38.09</v>
      </c>
    </row>
    <row r="13" spans="1:23" ht="12.75">
      <c r="A13" s="7">
        <v>123.19</v>
      </c>
      <c r="B13" s="7">
        <v>113.39</v>
      </c>
      <c r="C13" s="6">
        <v>104.59</v>
      </c>
      <c r="D13" s="10">
        <v>59.39</v>
      </c>
      <c r="E13" s="6">
        <v>58.09</v>
      </c>
      <c r="F13" s="9" t="s">
        <v>9</v>
      </c>
      <c r="G13" s="6">
        <v>104.39</v>
      </c>
      <c r="H13" s="6">
        <v>104.39</v>
      </c>
      <c r="I13" s="6">
        <v>106.79</v>
      </c>
      <c r="J13" s="6">
        <v>111.19</v>
      </c>
      <c r="K13" s="7">
        <v>121.39</v>
      </c>
      <c r="M13" s="5">
        <f t="shared" si="5"/>
        <v>83.19</v>
      </c>
      <c r="N13" s="5">
        <f t="shared" si="0"/>
        <v>73.39</v>
      </c>
      <c r="O13" s="5">
        <f t="shared" si="0"/>
        <v>64.59</v>
      </c>
      <c r="P13" s="5">
        <f t="shared" si="0"/>
        <v>59.39</v>
      </c>
      <c r="Q13" s="5">
        <f t="shared" si="0"/>
        <v>58.09</v>
      </c>
      <c r="R13" s="2" t="s">
        <v>9</v>
      </c>
      <c r="S13" s="5">
        <f t="shared" si="6"/>
        <v>64.39</v>
      </c>
      <c r="T13" s="5">
        <f t="shared" si="1"/>
        <v>64.39</v>
      </c>
      <c r="U13" s="5">
        <f t="shared" si="2"/>
        <v>66.79</v>
      </c>
      <c r="V13" s="5">
        <f t="shared" si="3"/>
        <v>71.19</v>
      </c>
      <c r="W13" s="5">
        <f t="shared" si="4"/>
        <v>81.39</v>
      </c>
    </row>
    <row r="14" spans="1:23" ht="12.75">
      <c r="A14" s="6"/>
      <c r="B14" s="6"/>
      <c r="C14" s="6">
        <v>220.79</v>
      </c>
      <c r="D14" s="10">
        <v>208.79</v>
      </c>
      <c r="E14" s="6">
        <v>206.89</v>
      </c>
      <c r="F14" s="9" t="s">
        <v>10</v>
      </c>
      <c r="G14" s="6">
        <v>218.99</v>
      </c>
      <c r="H14" s="6">
        <v>218.99</v>
      </c>
      <c r="I14" s="7">
        <v>222.99</v>
      </c>
      <c r="J14" s="6"/>
      <c r="K14" s="6"/>
      <c r="M14" s="5"/>
      <c r="N14" s="5"/>
      <c r="O14" s="5">
        <f t="shared" si="0"/>
        <v>140.79</v>
      </c>
      <c r="P14" s="5">
        <f t="shared" si="0"/>
        <v>128.79</v>
      </c>
      <c r="Q14" s="5">
        <f t="shared" si="0"/>
        <v>126.88999999999999</v>
      </c>
      <c r="R14" s="2" t="s">
        <v>10</v>
      </c>
      <c r="S14" s="5">
        <f t="shared" si="6"/>
        <v>138.99</v>
      </c>
      <c r="T14" s="5">
        <f t="shared" si="1"/>
        <v>138.99</v>
      </c>
      <c r="U14" s="5">
        <f t="shared" si="2"/>
        <v>142.99</v>
      </c>
      <c r="V14" s="5"/>
      <c r="W14" s="5"/>
    </row>
    <row r="15" spans="1:23" ht="12.75">
      <c r="A15" s="6"/>
      <c r="B15" s="6"/>
      <c r="C15" s="6"/>
      <c r="D15" s="10"/>
      <c r="E15" s="6"/>
      <c r="F15" s="9"/>
      <c r="G15" s="6"/>
      <c r="H15" s="6"/>
      <c r="I15" s="6"/>
      <c r="J15" s="6"/>
      <c r="K15" s="6"/>
      <c r="M15" s="5"/>
      <c r="N15" s="5"/>
      <c r="O15" s="5"/>
      <c r="P15" s="5"/>
      <c r="Q15" s="5"/>
      <c r="R15" s="2"/>
      <c r="S15" s="5"/>
      <c r="T15" s="5"/>
      <c r="U15" s="5"/>
      <c r="V15" s="5"/>
      <c r="W15" s="5"/>
    </row>
    <row r="16" spans="1:23" ht="12.75">
      <c r="A16" s="6">
        <v>44.39</v>
      </c>
      <c r="B16" s="6">
        <v>38.89</v>
      </c>
      <c r="C16" s="6"/>
      <c r="D16" s="10"/>
      <c r="E16" s="6"/>
      <c r="F16" s="9" t="s">
        <v>12</v>
      </c>
      <c r="G16" s="6"/>
      <c r="H16" s="6"/>
      <c r="I16" s="6"/>
      <c r="J16" s="7">
        <v>37.69</v>
      </c>
      <c r="K16" s="6">
        <v>42.99</v>
      </c>
      <c r="M16" s="5">
        <f t="shared" si="5"/>
        <v>44.39</v>
      </c>
      <c r="N16" s="5">
        <f t="shared" si="0"/>
        <v>38.89</v>
      </c>
      <c r="O16" s="5"/>
      <c r="P16" s="5"/>
      <c r="Q16" s="5"/>
      <c r="R16" s="2" t="s">
        <v>12</v>
      </c>
      <c r="S16" s="5"/>
      <c r="T16" s="5"/>
      <c r="U16" s="5"/>
      <c r="V16" s="5">
        <f t="shared" si="3"/>
        <v>37.69</v>
      </c>
      <c r="W16" s="5">
        <f t="shared" si="4"/>
        <v>42.99</v>
      </c>
    </row>
    <row r="17" spans="1:23" ht="12.75">
      <c r="A17" s="6">
        <v>138.39</v>
      </c>
      <c r="B17" s="6">
        <v>126.49</v>
      </c>
      <c r="C17" s="6">
        <v>113.99</v>
      </c>
      <c r="D17" s="10">
        <v>108.09</v>
      </c>
      <c r="E17" s="6">
        <v>107.09</v>
      </c>
      <c r="F17" s="9" t="s">
        <v>13</v>
      </c>
      <c r="G17" s="6">
        <v>113.99</v>
      </c>
      <c r="H17" s="6">
        <v>113.99</v>
      </c>
      <c r="I17" s="7">
        <v>115.19</v>
      </c>
      <c r="J17" s="6">
        <v>122.09</v>
      </c>
      <c r="K17" s="6">
        <v>134.19</v>
      </c>
      <c r="M17" s="5">
        <f t="shared" si="5"/>
        <v>98.38999999999999</v>
      </c>
      <c r="N17" s="5">
        <f t="shared" si="0"/>
        <v>86.49</v>
      </c>
      <c r="O17" s="5">
        <f t="shared" si="0"/>
        <v>73.99</v>
      </c>
      <c r="P17" s="5">
        <f t="shared" si="0"/>
        <v>68.09</v>
      </c>
      <c r="Q17" s="5">
        <f t="shared" si="0"/>
        <v>67.09</v>
      </c>
      <c r="R17" s="2" t="s">
        <v>13</v>
      </c>
      <c r="S17" s="5">
        <f t="shared" si="6"/>
        <v>73.99</v>
      </c>
      <c r="T17" s="5">
        <f t="shared" si="1"/>
        <v>73.99</v>
      </c>
      <c r="U17" s="5">
        <f t="shared" si="2"/>
        <v>75.19</v>
      </c>
      <c r="V17" s="5">
        <f t="shared" si="3"/>
        <v>82.09</v>
      </c>
      <c r="W17" s="5">
        <f t="shared" si="4"/>
        <v>94.19</v>
      </c>
    </row>
    <row r="18" spans="1:23" ht="12.75">
      <c r="A18" s="6"/>
      <c r="B18" s="6"/>
      <c r="C18" s="6">
        <v>243.89</v>
      </c>
      <c r="D18" s="10">
        <v>229.99</v>
      </c>
      <c r="E18" s="6">
        <v>227.49</v>
      </c>
      <c r="F18" s="9" t="s">
        <v>14</v>
      </c>
      <c r="G18" s="6">
        <v>241.19</v>
      </c>
      <c r="H18" s="6">
        <v>241.19</v>
      </c>
      <c r="I18" s="7">
        <v>243.49</v>
      </c>
      <c r="J18" s="6"/>
      <c r="K18" s="6"/>
      <c r="M18" s="5"/>
      <c r="N18" s="5"/>
      <c r="O18" s="5">
        <f t="shared" si="0"/>
        <v>163.89</v>
      </c>
      <c r="P18" s="5">
        <f t="shared" si="0"/>
        <v>149.99</v>
      </c>
      <c r="Q18" s="5">
        <f t="shared" si="0"/>
        <v>147.49</v>
      </c>
      <c r="R18" s="2" t="s">
        <v>14</v>
      </c>
      <c r="S18" s="5">
        <f t="shared" si="6"/>
        <v>161.19</v>
      </c>
      <c r="T18" s="5">
        <f t="shared" si="1"/>
        <v>161.19</v>
      </c>
      <c r="U18" s="5">
        <f t="shared" si="2"/>
        <v>163.49</v>
      </c>
      <c r="V18" s="5"/>
      <c r="W18" s="5"/>
    </row>
    <row r="19" spans="1:23" ht="12.75">
      <c r="A19" s="6"/>
      <c r="B19" s="6"/>
      <c r="C19" s="6"/>
      <c r="D19" s="10"/>
      <c r="E19" s="6"/>
      <c r="F19" s="9"/>
      <c r="G19" s="6"/>
      <c r="H19" s="6"/>
      <c r="I19" s="6"/>
      <c r="J19" s="6"/>
      <c r="K19" s="6"/>
      <c r="M19" s="5"/>
      <c r="N19" s="5"/>
      <c r="O19" s="5"/>
      <c r="P19" s="5"/>
      <c r="Q19" s="5"/>
      <c r="R19" s="2"/>
      <c r="S19" s="5"/>
      <c r="T19" s="5"/>
      <c r="U19" s="5"/>
      <c r="V19" s="5"/>
      <c r="W19" s="5"/>
    </row>
    <row r="20" spans="1:23" ht="12.75">
      <c r="A20" s="7">
        <v>37.59</v>
      </c>
      <c r="B20" s="7">
        <v>32.59</v>
      </c>
      <c r="C20" s="6"/>
      <c r="D20" s="10"/>
      <c r="E20" s="6"/>
      <c r="F20" s="9" t="s">
        <v>15</v>
      </c>
      <c r="G20" s="6"/>
      <c r="H20" s="6"/>
      <c r="I20" s="6"/>
      <c r="J20" s="6">
        <v>31.69</v>
      </c>
      <c r="K20" s="7">
        <v>36.79</v>
      </c>
      <c r="M20" s="5">
        <f t="shared" si="5"/>
        <v>37.59</v>
      </c>
      <c r="N20" s="5">
        <f t="shared" si="0"/>
        <v>32.59</v>
      </c>
      <c r="O20" s="5"/>
      <c r="P20" s="5"/>
      <c r="Q20" s="5"/>
      <c r="R20" s="2" t="s">
        <v>15</v>
      </c>
      <c r="S20" s="5"/>
      <c r="T20" s="5"/>
      <c r="U20" s="5"/>
      <c r="V20" s="5">
        <f t="shared" si="3"/>
        <v>31.69</v>
      </c>
      <c r="W20" s="5">
        <f t="shared" si="4"/>
        <v>36.79</v>
      </c>
    </row>
    <row r="21" spans="1:23" ht="12.75">
      <c r="A21" s="6">
        <v>131.09</v>
      </c>
      <c r="B21" s="6">
        <v>114.49</v>
      </c>
      <c r="C21" s="6">
        <v>103.49</v>
      </c>
      <c r="D21" s="10">
        <v>57.69</v>
      </c>
      <c r="E21" s="6">
        <v>56.69</v>
      </c>
      <c r="F21" s="9" t="s">
        <v>16</v>
      </c>
      <c r="G21" s="6">
        <v>102.39</v>
      </c>
      <c r="H21" s="6">
        <v>102.39</v>
      </c>
      <c r="I21" s="7">
        <v>105.69</v>
      </c>
      <c r="J21" s="6">
        <v>112.39</v>
      </c>
      <c r="K21" s="6">
        <v>127.09</v>
      </c>
      <c r="M21" s="5">
        <f t="shared" si="5"/>
        <v>91.09</v>
      </c>
      <c r="N21" s="5">
        <f>(INT(B21/100)*60)+(B21-((INT(B21/100)*100)))</f>
        <v>74.49</v>
      </c>
      <c r="O21" s="5">
        <f>(INT(C21/100)*60)+(C21-((INT(C21/100)*100)))</f>
        <v>63.489999999999995</v>
      </c>
      <c r="P21" s="5">
        <f>(INT(D21/100)*60)+(D21-((INT(D21/100)*100)))</f>
        <v>57.69</v>
      </c>
      <c r="Q21" s="5">
        <f>(INT(E21/100)*60)+(E21-((INT(E21/100)*100)))</f>
        <v>56.69</v>
      </c>
      <c r="R21" s="2" t="s">
        <v>16</v>
      </c>
      <c r="S21" s="5">
        <f t="shared" si="6"/>
        <v>62.39</v>
      </c>
      <c r="T21" s="5">
        <f t="shared" si="1"/>
        <v>62.39</v>
      </c>
      <c r="U21" s="5">
        <f t="shared" si="2"/>
        <v>65.69</v>
      </c>
      <c r="V21" s="5">
        <f t="shared" si="3"/>
        <v>72.39</v>
      </c>
      <c r="W21" s="5">
        <f t="shared" si="4"/>
        <v>87.09</v>
      </c>
    </row>
    <row r="22" spans="1:23" ht="12.75">
      <c r="A22" s="6"/>
      <c r="B22" s="6"/>
      <c r="C22" s="6">
        <v>234.59</v>
      </c>
      <c r="D22" s="10">
        <v>213.99</v>
      </c>
      <c r="E22" s="6">
        <v>209.79</v>
      </c>
      <c r="F22" s="9" t="s">
        <v>17</v>
      </c>
      <c r="G22" s="6">
        <v>222.89</v>
      </c>
      <c r="H22" s="6">
        <v>225.99</v>
      </c>
      <c r="I22" s="6">
        <v>229.49</v>
      </c>
      <c r="J22" s="6"/>
      <c r="K22" s="6"/>
      <c r="M22" s="5"/>
      <c r="N22" s="5"/>
      <c r="O22" s="5">
        <f>(INT(C22/100)*60)+(C22-((INT(C22/100)*100)))</f>
        <v>154.59</v>
      </c>
      <c r="P22" s="5">
        <f>(INT(D22/100)*60)+(D22-((INT(D22/100)*100)))</f>
        <v>133.99</v>
      </c>
      <c r="Q22" s="5">
        <f>(INT(E22/100)*60)+(E22-((INT(E22/100)*100)))</f>
        <v>129.79</v>
      </c>
      <c r="R22" s="2" t="s">
        <v>17</v>
      </c>
      <c r="S22" s="5">
        <f t="shared" si="6"/>
        <v>142.89</v>
      </c>
      <c r="T22" s="5">
        <f t="shared" si="1"/>
        <v>145.99</v>
      </c>
      <c r="U22" s="5">
        <f t="shared" si="2"/>
        <v>149.49</v>
      </c>
      <c r="V22" s="5"/>
      <c r="W22" s="5"/>
    </row>
    <row r="23" spans="1:23" ht="12.75">
      <c r="A23" s="6"/>
      <c r="B23" s="6"/>
      <c r="C23" s="6"/>
      <c r="D23" s="10"/>
      <c r="E23" s="6"/>
      <c r="F23" s="9"/>
      <c r="G23" s="6"/>
      <c r="H23" s="6"/>
      <c r="I23" s="6"/>
      <c r="J23" s="6"/>
      <c r="K23" s="6"/>
      <c r="M23" s="5"/>
      <c r="N23" s="5"/>
      <c r="O23" s="5"/>
      <c r="P23" s="5"/>
      <c r="Q23" s="5"/>
      <c r="R23" s="2"/>
      <c r="S23" s="5"/>
      <c r="T23" s="5"/>
      <c r="U23" s="5"/>
      <c r="V23" s="5"/>
      <c r="W23" s="5"/>
    </row>
    <row r="24" spans="1:23" ht="12.75">
      <c r="A24" s="6">
        <v>122.19</v>
      </c>
      <c r="B24" s="6">
        <v>112.99</v>
      </c>
      <c r="C24" s="6"/>
      <c r="D24" s="10"/>
      <c r="E24" s="6"/>
      <c r="F24" s="9" t="s">
        <v>38</v>
      </c>
      <c r="G24" s="6"/>
      <c r="H24" s="6"/>
      <c r="I24" s="6"/>
      <c r="J24" s="6">
        <v>111.79</v>
      </c>
      <c r="K24" s="6">
        <v>121.29</v>
      </c>
      <c r="M24" s="5">
        <f>(INT(A24/100)*60)+(A24-((INT(A24/100)*100)))</f>
        <v>82.19</v>
      </c>
      <c r="N24" s="5">
        <f>(INT(B24/100)*60)+(B24-((INT(B24/100)*100)))</f>
        <v>72.99</v>
      </c>
      <c r="O24" s="5">
        <f>(INT(C24/100)*60)+(C24-((INT(C24/100)*100)))</f>
        <v>0</v>
      </c>
      <c r="P24" s="5">
        <f>(INT(D24/100)*60)+(D24-((INT(D24/100)*100)))</f>
        <v>0</v>
      </c>
      <c r="Q24" s="5">
        <f>(INT(E24/100)*60)+(E24-((INT(E24/100)*100)))</f>
        <v>0</v>
      </c>
      <c r="R24" s="2" t="s">
        <v>38</v>
      </c>
      <c r="S24" s="5">
        <f>(INT(G24/100)*60)+(G24-((INT(G24/100)*100)))</f>
        <v>0</v>
      </c>
      <c r="T24" s="5">
        <f>(INT(H24/100)*60)+(H24-((INT(H24/100)*100)))</f>
        <v>0</v>
      </c>
      <c r="U24" s="5">
        <f>(INT(I24/100)*60)+(I24-((INT(I24/100)*100)))</f>
        <v>0</v>
      </c>
      <c r="V24" s="5">
        <f>(INT(J24/100)*60)+(J24-((INT(J24/100)*100)))</f>
        <v>71.79</v>
      </c>
      <c r="W24" s="5">
        <f>(INT(K24/100)*60)+(K24-((INT(K24/100)*100)))</f>
        <v>81.29</v>
      </c>
    </row>
    <row r="25" spans="1:23" ht="12.75">
      <c r="A25" s="6">
        <v>300.89</v>
      </c>
      <c r="B25" s="7">
        <v>236.79</v>
      </c>
      <c r="C25" s="7">
        <v>218.49</v>
      </c>
      <c r="D25" s="10">
        <v>208.09</v>
      </c>
      <c r="E25" s="6">
        <v>205.29</v>
      </c>
      <c r="F25" s="9" t="s">
        <v>18</v>
      </c>
      <c r="G25" s="6">
        <v>217.89</v>
      </c>
      <c r="H25" s="6">
        <v>217.89</v>
      </c>
      <c r="I25" s="7">
        <v>222.29</v>
      </c>
      <c r="J25" s="6">
        <v>231.89</v>
      </c>
      <c r="K25" s="7">
        <v>258.39</v>
      </c>
      <c r="M25" s="5">
        <f t="shared" si="5"/>
        <v>180.89</v>
      </c>
      <c r="N25" s="5">
        <f>(INT(B25/100)*60)+(B25-((INT(B25/100)*100)))</f>
        <v>156.79</v>
      </c>
      <c r="O25" s="5">
        <f>(INT(C25/100)*60)+(C25-((INT(C25/100)*100)))</f>
        <v>138.49</v>
      </c>
      <c r="P25" s="5">
        <f>(INT(D25/100)*60)+(D25-((INT(D25/100)*100)))</f>
        <v>128.09</v>
      </c>
      <c r="Q25" s="5">
        <f>(INT(E25/100)*60)+(E25-((INT(E25/100)*100)))</f>
        <v>125.28999999999999</v>
      </c>
      <c r="R25" s="2" t="s">
        <v>18</v>
      </c>
      <c r="S25" s="5">
        <f t="shared" si="6"/>
        <v>137.89</v>
      </c>
      <c r="T25" s="5">
        <f t="shared" si="1"/>
        <v>137.89</v>
      </c>
      <c r="U25" s="5">
        <f t="shared" si="2"/>
        <v>142.29</v>
      </c>
      <c r="V25" s="5">
        <f t="shared" si="3"/>
        <v>151.89</v>
      </c>
      <c r="W25" s="5">
        <f t="shared" si="4"/>
        <v>178.39</v>
      </c>
    </row>
    <row r="26" spans="1:23" ht="12.75">
      <c r="A26" s="11"/>
      <c r="B26" s="11"/>
      <c r="C26" s="12">
        <v>501.79</v>
      </c>
      <c r="D26" s="13">
        <v>440.79</v>
      </c>
      <c r="E26" s="11">
        <v>437.99</v>
      </c>
      <c r="F26" s="9" t="s">
        <v>19</v>
      </c>
      <c r="G26" s="11">
        <v>456.09</v>
      </c>
      <c r="H26" s="11">
        <v>456.09</v>
      </c>
      <c r="I26" s="12">
        <v>505.29</v>
      </c>
      <c r="J26" s="11"/>
      <c r="K26" s="11"/>
      <c r="M26" s="5"/>
      <c r="N26" s="5"/>
      <c r="O26" s="5">
        <f>(INT(C26/100)*60)+(C26-((INT(C26/100)*100)))</f>
        <v>301.79</v>
      </c>
      <c r="P26" s="5">
        <f>(INT(D26/100)*60)+(D26-((INT(D26/100)*100)))</f>
        <v>280.79</v>
      </c>
      <c r="Q26" s="5">
        <f>(INT(E26/100)*60)+(E26-((INT(E26/100)*100)))</f>
        <v>277.99</v>
      </c>
      <c r="R26" s="2" t="s">
        <v>19</v>
      </c>
      <c r="S26" s="5">
        <f t="shared" si="6"/>
        <v>296.09</v>
      </c>
      <c r="T26" s="5">
        <f t="shared" si="1"/>
        <v>296.09</v>
      </c>
      <c r="U26" s="5">
        <f t="shared" si="2"/>
        <v>305.29</v>
      </c>
      <c r="V26" s="5"/>
      <c r="W2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5">
      <selection activeCell="Q13" sqref="Q13"/>
    </sheetView>
  </sheetViews>
  <sheetFormatPr defaultColWidth="9.140625" defaultRowHeight="12.75"/>
  <cols>
    <col min="1" max="1" width="12.7109375" style="0" customWidth="1"/>
    <col min="7" max="7" width="10.140625" style="0" bestFit="1" customWidth="1"/>
    <col min="12" max="12" width="10.28125" style="0" customWidth="1"/>
    <col min="13" max="13" width="9.140625" style="5" customWidth="1"/>
  </cols>
  <sheetData>
    <row r="1" spans="1:15" ht="12.75">
      <c r="A1" t="s">
        <v>0</v>
      </c>
      <c r="O1" s="2" t="s">
        <v>47</v>
      </c>
    </row>
    <row r="2" spans="1:15" s="1" customFormat="1" ht="12.75">
      <c r="A2" s="1" t="s">
        <v>37</v>
      </c>
      <c r="G2" s="1" t="s">
        <v>29</v>
      </c>
      <c r="M2" s="2"/>
      <c r="O2" s="1" t="s">
        <v>48</v>
      </c>
    </row>
    <row r="3" spans="1:15" s="2" customFormat="1" ht="12.75">
      <c r="A3" s="2" t="s">
        <v>35</v>
      </c>
      <c r="B3" s="2">
        <v>2007</v>
      </c>
      <c r="C3" s="2" t="s">
        <v>24</v>
      </c>
      <c r="D3" s="2" t="s">
        <v>24</v>
      </c>
      <c r="E3" s="2" t="s">
        <v>24</v>
      </c>
      <c r="G3" s="2">
        <v>2007</v>
      </c>
      <c r="H3" s="2" t="s">
        <v>24</v>
      </c>
      <c r="I3" s="2" t="s">
        <v>24</v>
      </c>
      <c r="J3" s="2" t="s">
        <v>24</v>
      </c>
      <c r="K3" s="2" t="s">
        <v>30</v>
      </c>
      <c r="L3" s="2" t="s">
        <v>27</v>
      </c>
      <c r="N3" s="2" t="s">
        <v>33</v>
      </c>
      <c r="O3" s="2" t="s">
        <v>49</v>
      </c>
    </row>
    <row r="4" spans="1:16" s="2" customFormat="1" ht="12.75">
      <c r="A4" s="2" t="s">
        <v>25</v>
      </c>
      <c r="B4" s="2" t="s">
        <v>23</v>
      </c>
      <c r="C4" s="2">
        <v>2007</v>
      </c>
      <c r="D4" s="2">
        <v>2005</v>
      </c>
      <c r="E4" s="2">
        <v>2006</v>
      </c>
      <c r="G4" s="2" t="s">
        <v>23</v>
      </c>
      <c r="H4" s="2">
        <v>2004</v>
      </c>
      <c r="I4" s="2">
        <v>2005</v>
      </c>
      <c r="J4" s="2">
        <v>2006</v>
      </c>
      <c r="K4" s="2" t="s">
        <v>26</v>
      </c>
      <c r="L4" s="2" t="s">
        <v>31</v>
      </c>
      <c r="M4" s="2" t="s">
        <v>28</v>
      </c>
      <c r="N4" s="2" t="s">
        <v>34</v>
      </c>
      <c r="O4" s="2" t="s">
        <v>50</v>
      </c>
      <c r="P4" s="1" t="s">
        <v>57</v>
      </c>
    </row>
    <row r="5" spans="1:16" ht="12.75">
      <c r="A5" s="9" t="s">
        <v>6</v>
      </c>
      <c r="B5" s="6">
        <v>32.39</v>
      </c>
      <c r="C5" s="6">
        <v>32.39</v>
      </c>
      <c r="D5" s="5">
        <v>31.77</v>
      </c>
      <c r="E5" s="5">
        <v>32.85</v>
      </c>
      <c r="F5" s="5"/>
      <c r="G5" s="5">
        <f>(INT(B5/100)*60)+(B5-((INT(B5/100)*100)))</f>
        <v>32.39</v>
      </c>
      <c r="H5" s="5">
        <f aca="true" t="shared" si="0" ref="H5:J8">(INT(C5/100)*60)+(C5-((INT(C5/100)*100)))</f>
        <v>32.39</v>
      </c>
      <c r="I5" s="5">
        <f t="shared" si="0"/>
        <v>31.77</v>
      </c>
      <c r="J5" s="5">
        <f t="shared" si="0"/>
        <v>32.85</v>
      </c>
      <c r="K5" s="5">
        <f>SUM(H5:J5)/3</f>
        <v>32.336666666666666</v>
      </c>
      <c r="L5" s="5">
        <f>IF(K5&lt;G5,K5,G5)</f>
        <v>32.336666666666666</v>
      </c>
      <c r="M5" s="5" t="str">
        <f>IF(G5=L5,"**","NEW")</f>
        <v>NEW</v>
      </c>
      <c r="N5">
        <f>IF(M5="NEW",(INT(L5/60)*100)+(L5-(INT(L5/60)*60)),"*")</f>
        <v>32.336666666666666</v>
      </c>
      <c r="O5" s="6">
        <v>32.39</v>
      </c>
      <c r="P5" s="15">
        <f>1-(G5/L5)</f>
        <v>-0.0016493145036593493</v>
      </c>
    </row>
    <row r="6" spans="1:16" ht="12.75">
      <c r="A6" s="9" t="s">
        <v>7</v>
      </c>
      <c r="B6" s="6">
        <v>112.09</v>
      </c>
      <c r="C6" s="6">
        <v>112.09</v>
      </c>
      <c r="D6" s="5">
        <v>111.3</v>
      </c>
      <c r="E6" s="5">
        <v>114.01</v>
      </c>
      <c r="F6" s="5"/>
      <c r="G6" s="5">
        <f aca="true" t="shared" si="1" ref="G6:G21">(INT(B6/100)*60)+(B6-((INT(B6/100)*100)))</f>
        <v>72.09</v>
      </c>
      <c r="H6" s="5">
        <f t="shared" si="0"/>
        <v>72.09</v>
      </c>
      <c r="I6" s="5">
        <f t="shared" si="0"/>
        <v>71.3</v>
      </c>
      <c r="J6" s="5">
        <f t="shared" si="0"/>
        <v>74.01</v>
      </c>
      <c r="K6" s="5">
        <f aca="true" t="shared" si="2" ref="K6:K24">SUM(H6:J6)/3</f>
        <v>72.46666666666665</v>
      </c>
      <c r="L6" s="5">
        <f aca="true" t="shared" si="3" ref="L6:L24">IF(K6&lt;G6,K6,G6)</f>
        <v>72.09</v>
      </c>
      <c r="M6" s="5" t="str">
        <f aca="true" t="shared" si="4" ref="M6:M24">IF(G6=L6,"**","NEW")</f>
        <v>**</v>
      </c>
      <c r="N6" t="str">
        <f>IF(M6="NEW",(INT(L6/60)*100)+(L6-(INT(L6/60)*60)),"*")</f>
        <v>*</v>
      </c>
      <c r="O6" s="6">
        <v>112.09</v>
      </c>
      <c r="P6" s="15">
        <f>1-(G6/L6)</f>
        <v>0</v>
      </c>
    </row>
    <row r="7" spans="1:16" ht="12.75">
      <c r="A7" s="9" t="s">
        <v>8</v>
      </c>
      <c r="B7" s="6">
        <v>238.29</v>
      </c>
      <c r="C7" s="6">
        <v>238.29</v>
      </c>
      <c r="D7" s="5">
        <v>238.29</v>
      </c>
      <c r="E7" s="5">
        <v>238.29</v>
      </c>
      <c r="F7" s="5"/>
      <c r="G7" s="5">
        <f t="shared" si="1"/>
        <v>158.29</v>
      </c>
      <c r="H7" s="5">
        <f t="shared" si="0"/>
        <v>158.29</v>
      </c>
      <c r="I7" s="5">
        <f t="shared" si="0"/>
        <v>158.29</v>
      </c>
      <c r="J7" s="5">
        <f t="shared" si="0"/>
        <v>158.29</v>
      </c>
      <c r="K7" s="5">
        <f t="shared" si="2"/>
        <v>158.29</v>
      </c>
      <c r="L7" s="5">
        <f t="shared" si="3"/>
        <v>158.29</v>
      </c>
      <c r="M7" s="5" t="str">
        <f t="shared" si="4"/>
        <v>**</v>
      </c>
      <c r="N7" t="str">
        <f>IF(M7="NEW",(INT(L7/60)*100)+(L7-(INT(L7/60)*60)),"*")</f>
        <v>*</v>
      </c>
      <c r="O7" s="6">
        <v>238.29</v>
      </c>
      <c r="P7" s="15">
        <f>1-(G7/L7)</f>
        <v>0</v>
      </c>
    </row>
    <row r="8" spans="1:16" ht="12.75">
      <c r="A8" s="9" t="s">
        <v>39</v>
      </c>
      <c r="B8" s="6">
        <v>654.69</v>
      </c>
      <c r="C8" s="6">
        <v>654.69</v>
      </c>
      <c r="D8" s="5">
        <v>654.69</v>
      </c>
      <c r="E8" s="5">
        <v>654.69</v>
      </c>
      <c r="F8" s="5"/>
      <c r="G8" s="5">
        <f t="shared" si="1"/>
        <v>414.69000000000005</v>
      </c>
      <c r="H8" s="5">
        <f t="shared" si="0"/>
        <v>414.69000000000005</v>
      </c>
      <c r="I8" s="5">
        <f t="shared" si="0"/>
        <v>414.69000000000005</v>
      </c>
      <c r="J8" s="5">
        <f t="shared" si="0"/>
        <v>414.69000000000005</v>
      </c>
      <c r="K8" s="5">
        <f t="shared" si="2"/>
        <v>414.69000000000005</v>
      </c>
      <c r="L8" s="5">
        <f t="shared" si="3"/>
        <v>414.69000000000005</v>
      </c>
      <c r="M8" s="5" t="str">
        <f t="shared" si="4"/>
        <v>**</v>
      </c>
      <c r="N8" t="str">
        <f>IF(M8="NEW",(INT(L8/60)*100)+(L8-(INT(L8/60)*60)),"*")</f>
        <v>*</v>
      </c>
      <c r="O8" s="6">
        <v>654.69</v>
      </c>
      <c r="P8" s="15">
        <f>1-(G8/L8)</f>
        <v>0</v>
      </c>
    </row>
    <row r="9" spans="1:15" ht="12.75">
      <c r="A9" s="9" t="s">
        <v>40</v>
      </c>
      <c r="B9" s="6"/>
      <c r="C9" s="6"/>
      <c r="D9" s="5"/>
      <c r="E9" s="5"/>
      <c r="F9" s="5"/>
      <c r="G9" s="5"/>
      <c r="H9" s="5"/>
      <c r="I9" s="5"/>
      <c r="J9" s="5"/>
      <c r="K9" s="5"/>
      <c r="L9" s="5"/>
      <c r="O9" s="6"/>
    </row>
    <row r="10" spans="1:15" ht="12.75">
      <c r="A10" s="9" t="s">
        <v>41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O10" s="6"/>
    </row>
    <row r="11" spans="1:15" ht="12.75">
      <c r="A11" s="9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O11" s="6"/>
    </row>
    <row r="12" spans="1:16" ht="12.75">
      <c r="A12" s="9" t="s">
        <v>11</v>
      </c>
      <c r="B12" s="7">
        <v>38.39</v>
      </c>
      <c r="C12" s="7">
        <v>38.39</v>
      </c>
      <c r="D12" s="5">
        <v>38.37</v>
      </c>
      <c r="E12" s="5">
        <v>38.83</v>
      </c>
      <c r="F12" s="5"/>
      <c r="G12" s="5">
        <f t="shared" si="1"/>
        <v>38.39</v>
      </c>
      <c r="H12" s="5">
        <f aca="true" t="shared" si="5" ref="H12:J13">(INT(C12/100)*60)+(C12-((INT(C12/100)*100)))</f>
        <v>38.39</v>
      </c>
      <c r="I12" s="5">
        <f t="shared" si="5"/>
        <v>38.37</v>
      </c>
      <c r="J12" s="5">
        <f t="shared" si="5"/>
        <v>38.83</v>
      </c>
      <c r="K12" s="5">
        <f t="shared" si="2"/>
        <v>38.529999999999994</v>
      </c>
      <c r="L12" s="5">
        <f t="shared" si="3"/>
        <v>38.39</v>
      </c>
      <c r="M12" s="5" t="str">
        <f t="shared" si="4"/>
        <v>**</v>
      </c>
      <c r="N12" t="str">
        <f>IF(M12="NEW",(INT(L12/60)*100)+(L12-(INT(L12/60)*60)),"*")</f>
        <v>*</v>
      </c>
      <c r="O12" s="7">
        <v>38.39</v>
      </c>
      <c r="P12" s="15">
        <f>1-(G12/L12)</f>
        <v>0</v>
      </c>
    </row>
    <row r="13" spans="1:16" ht="12.75">
      <c r="A13" s="9" t="s">
        <v>9</v>
      </c>
      <c r="B13" s="7">
        <v>123.19</v>
      </c>
      <c r="C13" s="7">
        <v>123.19</v>
      </c>
      <c r="D13" s="5">
        <v>121.98</v>
      </c>
      <c r="E13" s="5">
        <v>123.19</v>
      </c>
      <c r="F13" s="5"/>
      <c r="G13" s="5">
        <f t="shared" si="1"/>
        <v>83.19</v>
      </c>
      <c r="H13" s="5">
        <f t="shared" si="5"/>
        <v>83.19</v>
      </c>
      <c r="I13" s="5">
        <f t="shared" si="5"/>
        <v>81.98</v>
      </c>
      <c r="J13" s="5">
        <f t="shared" si="5"/>
        <v>83.19</v>
      </c>
      <c r="K13" s="5">
        <f t="shared" si="2"/>
        <v>82.78666666666668</v>
      </c>
      <c r="L13" s="5">
        <f t="shared" si="3"/>
        <v>82.78666666666668</v>
      </c>
      <c r="M13" s="5" t="str">
        <f t="shared" si="4"/>
        <v>NEW</v>
      </c>
      <c r="N13">
        <f>IF(M13="NEW",(INT(L13/60)*100)+(L13-(INT(L13/60)*60)),"*")</f>
        <v>122.78666666666668</v>
      </c>
      <c r="O13" s="7">
        <v>122.79</v>
      </c>
      <c r="P13" s="15">
        <f>1-(G13/L13)</f>
        <v>-0.004871960057980296</v>
      </c>
    </row>
    <row r="14" spans="1:15" ht="12.75">
      <c r="A14" s="9" t="s">
        <v>10</v>
      </c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O14" s="6"/>
    </row>
    <row r="15" spans="1:15" ht="12.75">
      <c r="A15" s="9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O15" s="6"/>
    </row>
    <row r="16" spans="1:16" ht="12.75">
      <c r="A16" s="9" t="s">
        <v>12</v>
      </c>
      <c r="B16" s="6">
        <v>44.39</v>
      </c>
      <c r="C16" s="6">
        <v>44.39</v>
      </c>
      <c r="D16" s="5">
        <v>44.39</v>
      </c>
      <c r="E16" s="5">
        <v>45.69</v>
      </c>
      <c r="F16" s="5"/>
      <c r="G16" s="5">
        <f t="shared" si="1"/>
        <v>44.39</v>
      </c>
      <c r="H16" s="5">
        <f aca="true" t="shared" si="6" ref="H16:J17">(INT(C16/100)*60)+(C16-((INT(C16/100)*100)))</f>
        <v>44.39</v>
      </c>
      <c r="I16" s="5">
        <f t="shared" si="6"/>
        <v>44.39</v>
      </c>
      <c r="J16" s="5">
        <f t="shared" si="6"/>
        <v>45.69</v>
      </c>
      <c r="K16" s="5">
        <f t="shared" si="2"/>
        <v>44.82333333333333</v>
      </c>
      <c r="L16" s="5">
        <f t="shared" si="3"/>
        <v>44.39</v>
      </c>
      <c r="M16" s="5" t="str">
        <f t="shared" si="4"/>
        <v>**</v>
      </c>
      <c r="N16" t="str">
        <f>IF(M16="NEW",(INT(L16/60)*100)+(L16-(INT(L16/60)*60)),"*")</f>
        <v>*</v>
      </c>
      <c r="O16" s="6">
        <v>44.39</v>
      </c>
      <c r="P16" s="15">
        <f>1-(G16/L16)</f>
        <v>0</v>
      </c>
    </row>
    <row r="17" spans="1:16" ht="12.75">
      <c r="A17" s="9" t="s">
        <v>13</v>
      </c>
      <c r="B17" s="6">
        <v>138.39</v>
      </c>
      <c r="C17" s="6">
        <v>138.39</v>
      </c>
      <c r="D17" s="5">
        <v>139.61</v>
      </c>
      <c r="E17" s="5">
        <v>136.81</v>
      </c>
      <c r="F17" s="5"/>
      <c r="G17" s="5">
        <f t="shared" si="1"/>
        <v>98.38999999999999</v>
      </c>
      <c r="H17" s="5">
        <f t="shared" si="6"/>
        <v>98.38999999999999</v>
      </c>
      <c r="I17" s="5">
        <f t="shared" si="6"/>
        <v>99.61000000000001</v>
      </c>
      <c r="J17" s="5">
        <f t="shared" si="6"/>
        <v>96.81</v>
      </c>
      <c r="K17" s="5">
        <f t="shared" si="2"/>
        <v>98.27</v>
      </c>
      <c r="L17" s="5">
        <f t="shared" si="3"/>
        <v>98.27</v>
      </c>
      <c r="M17" s="5" t="str">
        <f t="shared" si="4"/>
        <v>NEW</v>
      </c>
      <c r="N17">
        <f>IF(M17="NEW",(INT(L17/60)*100)+(L17-(INT(L17/60)*60)),"*")</f>
        <v>138.26999999999998</v>
      </c>
      <c r="O17" s="6">
        <v>138.29</v>
      </c>
      <c r="P17" s="15">
        <f>1-(G17/L17)</f>
        <v>-0.001221125470642015</v>
      </c>
    </row>
    <row r="18" spans="1:15" ht="12.75">
      <c r="A18" s="9" t="s">
        <v>14</v>
      </c>
      <c r="B18" s="6"/>
      <c r="C18" s="6"/>
      <c r="D18" s="5"/>
      <c r="E18" s="5"/>
      <c r="F18" s="5"/>
      <c r="G18" s="5"/>
      <c r="H18" s="5"/>
      <c r="I18" s="5"/>
      <c r="J18" s="5"/>
      <c r="K18" s="5"/>
      <c r="L18" s="5"/>
      <c r="O18" s="6"/>
    </row>
    <row r="19" spans="1:15" ht="12.75">
      <c r="A19" s="9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O19" s="6"/>
    </row>
    <row r="20" spans="1:16" ht="12.75">
      <c r="A20" s="9" t="s">
        <v>15</v>
      </c>
      <c r="B20" s="7">
        <v>37.59</v>
      </c>
      <c r="C20" s="7">
        <v>37.59</v>
      </c>
      <c r="D20" s="5">
        <v>36.89</v>
      </c>
      <c r="E20" s="5">
        <v>39.91</v>
      </c>
      <c r="F20" s="5"/>
      <c r="G20" s="5">
        <f t="shared" si="1"/>
        <v>37.59</v>
      </c>
      <c r="H20" s="5">
        <f aca="true" t="shared" si="7" ref="H20:J21">(INT(C20/100)*60)+(C20-((INT(C20/100)*100)))</f>
        <v>37.59</v>
      </c>
      <c r="I20" s="5">
        <f t="shared" si="7"/>
        <v>36.89</v>
      </c>
      <c r="J20" s="5">
        <f t="shared" si="7"/>
        <v>39.91</v>
      </c>
      <c r="K20" s="5">
        <f t="shared" si="2"/>
        <v>38.13</v>
      </c>
      <c r="L20" s="5">
        <f t="shared" si="3"/>
        <v>37.59</v>
      </c>
      <c r="M20" s="5" t="str">
        <f t="shared" si="4"/>
        <v>**</v>
      </c>
      <c r="N20" t="str">
        <f>IF(M20="NEW",(INT(L20/60)*100)+(L20-(INT(L20/60)*60)),"*")</f>
        <v>*</v>
      </c>
      <c r="O20" s="7">
        <v>37.59</v>
      </c>
      <c r="P20" s="15">
        <f>1-(G20/L20)</f>
        <v>0</v>
      </c>
    </row>
    <row r="21" spans="1:16" ht="12.75">
      <c r="A21" s="9" t="s">
        <v>16</v>
      </c>
      <c r="B21" s="6">
        <v>131.09</v>
      </c>
      <c r="C21" s="6">
        <v>131.09</v>
      </c>
      <c r="D21" s="5">
        <v>128.43</v>
      </c>
      <c r="E21" s="5">
        <v>136.1</v>
      </c>
      <c r="F21" s="5"/>
      <c r="G21" s="5">
        <f t="shared" si="1"/>
        <v>91.09</v>
      </c>
      <c r="H21" s="5">
        <f t="shared" si="7"/>
        <v>91.09</v>
      </c>
      <c r="I21" s="5">
        <f t="shared" si="7"/>
        <v>88.43</v>
      </c>
      <c r="J21" s="5">
        <f t="shared" si="7"/>
        <v>96.1</v>
      </c>
      <c r="K21" s="5">
        <f t="shared" si="2"/>
        <v>91.87333333333333</v>
      </c>
      <c r="L21" s="5">
        <f t="shared" si="3"/>
        <v>91.09</v>
      </c>
      <c r="M21" s="5" t="str">
        <f t="shared" si="4"/>
        <v>**</v>
      </c>
      <c r="N21" t="str">
        <f>IF(M21="NEW",(INT(L21/60)*100)+(L21-(INT(L21/60)*60)),"*")</f>
        <v>*</v>
      </c>
      <c r="O21" s="6">
        <v>131.09</v>
      </c>
      <c r="P21" s="15">
        <f>1-(G21/L21)</f>
        <v>0</v>
      </c>
    </row>
    <row r="22" spans="1:15" ht="12.75">
      <c r="A22" s="9" t="s">
        <v>17</v>
      </c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  <c r="O22" s="6"/>
    </row>
    <row r="23" spans="1:15" ht="12.75">
      <c r="A23" s="9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O23" s="6"/>
    </row>
    <row r="24" spans="1:16" ht="12.75">
      <c r="A24" s="9" t="s">
        <v>38</v>
      </c>
      <c r="B24" s="6">
        <v>122.19</v>
      </c>
      <c r="C24" s="6">
        <v>122.19</v>
      </c>
      <c r="D24" s="5">
        <v>121.38</v>
      </c>
      <c r="E24" s="5">
        <v>124.6</v>
      </c>
      <c r="F24" s="5"/>
      <c r="G24" s="5">
        <f>(INT(B24/100)*60)+(B24-((INT(B24/100)*100)))</f>
        <v>82.19</v>
      </c>
      <c r="H24" s="5">
        <f aca="true" t="shared" si="8" ref="H24:J25">(INT(C24/100)*60)+(C24-((INT(C24/100)*100)))</f>
        <v>82.19</v>
      </c>
      <c r="I24" s="5">
        <f t="shared" si="8"/>
        <v>81.38</v>
      </c>
      <c r="J24" s="5">
        <f t="shared" si="8"/>
        <v>84.6</v>
      </c>
      <c r="K24" s="5">
        <f t="shared" si="2"/>
        <v>82.72333333333333</v>
      </c>
      <c r="L24" s="5">
        <f t="shared" si="3"/>
        <v>82.19</v>
      </c>
      <c r="M24" s="5" t="str">
        <f t="shared" si="4"/>
        <v>**</v>
      </c>
      <c r="N24" t="str">
        <f>IF(M24="NEW",(INT(L24/60)*100)+(L24-(INT(L24/60)*60)),"*")</f>
        <v>*</v>
      </c>
      <c r="O24" s="6">
        <v>122.19</v>
      </c>
      <c r="P24" s="15">
        <f>1-(G24/L24)</f>
        <v>0</v>
      </c>
    </row>
    <row r="25" spans="1:16" ht="12.75">
      <c r="A25" s="9" t="s">
        <v>18</v>
      </c>
      <c r="B25" s="6">
        <v>300.89</v>
      </c>
      <c r="C25" s="6">
        <v>300.89</v>
      </c>
      <c r="D25" s="5">
        <v>300.89</v>
      </c>
      <c r="E25" s="5">
        <v>300.89</v>
      </c>
      <c r="F25" s="5"/>
      <c r="G25" s="5">
        <f>(INT(B25/100)*60)+(B25-((INT(B25/100)*100)))</f>
        <v>180.89</v>
      </c>
      <c r="H25" s="5">
        <f t="shared" si="8"/>
        <v>180.89</v>
      </c>
      <c r="I25" s="5">
        <f t="shared" si="8"/>
        <v>180.89</v>
      </c>
      <c r="J25" s="5">
        <f t="shared" si="8"/>
        <v>180.89</v>
      </c>
      <c r="K25" s="5">
        <f>SUM(H25:J25)/3</f>
        <v>180.89</v>
      </c>
      <c r="L25" s="5">
        <f>IF(K25&lt;G25,K25,G25)</f>
        <v>180.89</v>
      </c>
      <c r="M25" s="5" t="str">
        <f>IF(G25=L25,"**","NEW")</f>
        <v>**</v>
      </c>
      <c r="N25" t="str">
        <f>IF(M25="NEW",(INT(L25/60)*100)+(L25-(INT(L25/60)*60)),"*")</f>
        <v>*</v>
      </c>
      <c r="O25" s="6">
        <v>300.89</v>
      </c>
      <c r="P25" s="15">
        <f>1-(G25/L25)</f>
        <v>0</v>
      </c>
    </row>
    <row r="27" ht="12.75">
      <c r="O27" s="2" t="s">
        <v>47</v>
      </c>
    </row>
    <row r="28" spans="1:15" s="1" customFormat="1" ht="12.75">
      <c r="A28" s="1" t="s">
        <v>37</v>
      </c>
      <c r="G28" s="1" t="s">
        <v>29</v>
      </c>
      <c r="M28" s="2"/>
      <c r="O28" s="1" t="s">
        <v>48</v>
      </c>
    </row>
    <row r="29" spans="1:15" s="1" customFormat="1" ht="12.75">
      <c r="A29" s="2" t="s">
        <v>35</v>
      </c>
      <c r="B29" s="2">
        <v>2007</v>
      </c>
      <c r="C29" s="2" t="s">
        <v>24</v>
      </c>
      <c r="D29" s="2" t="s">
        <v>24</v>
      </c>
      <c r="E29" s="2" t="s">
        <v>24</v>
      </c>
      <c r="F29" s="2"/>
      <c r="G29" s="2">
        <v>2007</v>
      </c>
      <c r="H29" s="2" t="s">
        <v>24</v>
      </c>
      <c r="I29" s="2" t="s">
        <v>24</v>
      </c>
      <c r="J29" s="2" t="s">
        <v>24</v>
      </c>
      <c r="K29" s="2" t="s">
        <v>30</v>
      </c>
      <c r="L29" s="2" t="s">
        <v>27</v>
      </c>
      <c r="M29" s="2"/>
      <c r="O29" s="2" t="s">
        <v>49</v>
      </c>
    </row>
    <row r="30" spans="1:16" s="1" customFormat="1" ht="12.75">
      <c r="A30" s="2" t="s">
        <v>32</v>
      </c>
      <c r="B30" s="2" t="s">
        <v>23</v>
      </c>
      <c r="C30" s="2">
        <v>2007</v>
      </c>
      <c r="D30" s="2">
        <v>2005</v>
      </c>
      <c r="E30" s="2">
        <v>2006</v>
      </c>
      <c r="F30" s="2"/>
      <c r="G30" s="2" t="s">
        <v>23</v>
      </c>
      <c r="H30" s="2">
        <v>2004</v>
      </c>
      <c r="I30" s="2">
        <v>2005</v>
      </c>
      <c r="J30" s="2">
        <v>2006</v>
      </c>
      <c r="K30" s="2" t="s">
        <v>26</v>
      </c>
      <c r="L30" s="2" t="s">
        <v>31</v>
      </c>
      <c r="M30" s="2" t="s">
        <v>28</v>
      </c>
      <c r="O30" s="2" t="s">
        <v>50</v>
      </c>
      <c r="P30" s="1" t="s">
        <v>57</v>
      </c>
    </row>
    <row r="31" spans="1:16" ht="12.75">
      <c r="A31" s="9" t="s">
        <v>6</v>
      </c>
      <c r="B31" s="6">
        <v>32.29</v>
      </c>
      <c r="C31" s="6">
        <v>31.67</v>
      </c>
      <c r="D31" s="5">
        <v>32.5</v>
      </c>
      <c r="E31" s="5">
        <v>32.81</v>
      </c>
      <c r="F31" s="5"/>
      <c r="G31" s="5">
        <f aca="true" t="shared" si="9" ref="G31:J34">(INT(B31/100)*60)+(B31-((INT(B31/100)*100)))</f>
        <v>32.29</v>
      </c>
      <c r="H31" s="5">
        <f t="shared" si="9"/>
        <v>31.67</v>
      </c>
      <c r="I31" s="5">
        <f t="shared" si="9"/>
        <v>32.5</v>
      </c>
      <c r="J31" s="5">
        <f t="shared" si="9"/>
        <v>32.81</v>
      </c>
      <c r="K31" s="5">
        <f>SUM(H31:J31)/3</f>
        <v>32.32666666666667</v>
      </c>
      <c r="L31" s="5">
        <f>IF(K31&lt;G31,K31,G31)</f>
        <v>32.29</v>
      </c>
      <c r="M31" s="5" t="str">
        <f>IF(G31=L31,"**","NEW")</f>
        <v>**</v>
      </c>
      <c r="N31" t="str">
        <f>IF(M31="NEW",(INT(L31/60)*100)+(L31-(INT(L31/60)*60)),"*")</f>
        <v>*</v>
      </c>
      <c r="O31" s="6">
        <v>32.29</v>
      </c>
      <c r="P31" s="15">
        <f>1-(G31/L31)</f>
        <v>0</v>
      </c>
    </row>
    <row r="32" spans="1:16" ht="12.75">
      <c r="A32" s="9" t="s">
        <v>7</v>
      </c>
      <c r="B32" s="6">
        <v>110.89</v>
      </c>
      <c r="C32" s="6">
        <v>110.89</v>
      </c>
      <c r="D32" s="5">
        <v>111.39</v>
      </c>
      <c r="E32" s="5">
        <v>109.84</v>
      </c>
      <c r="F32" s="5"/>
      <c r="G32" s="5">
        <f t="shared" si="9"/>
        <v>70.89</v>
      </c>
      <c r="H32" s="5">
        <f t="shared" si="9"/>
        <v>70.89</v>
      </c>
      <c r="I32" s="5">
        <f t="shared" si="9"/>
        <v>71.39</v>
      </c>
      <c r="J32" s="5">
        <f t="shared" si="9"/>
        <v>69.84</v>
      </c>
      <c r="K32" s="5">
        <f>SUM(H32:J32)/3</f>
        <v>70.70666666666666</v>
      </c>
      <c r="L32" s="5">
        <f>IF(K32&lt;G32,K32,G32)</f>
        <v>70.70666666666666</v>
      </c>
      <c r="M32" s="5" t="str">
        <f>IF(G32=L32,"**","NEW")</f>
        <v>NEW</v>
      </c>
      <c r="N32">
        <f>IF(M32="NEW",(INT(L32/60)*100)+(L32-(INT(L32/60)*60)),"*")</f>
        <v>110.70666666666666</v>
      </c>
      <c r="O32" s="6">
        <v>110.79</v>
      </c>
      <c r="P32" s="15">
        <f>1-(G32/L32)</f>
        <v>-0.0025928719592684946</v>
      </c>
    </row>
    <row r="33" spans="1:16" ht="12.75">
      <c r="A33" s="9" t="s">
        <v>8</v>
      </c>
      <c r="B33" s="6">
        <v>236.89</v>
      </c>
      <c r="C33" s="6">
        <v>236.89</v>
      </c>
      <c r="D33" s="5">
        <v>236.89</v>
      </c>
      <c r="E33" s="5">
        <v>236.89</v>
      </c>
      <c r="F33" s="5"/>
      <c r="G33" s="5">
        <f t="shared" si="9"/>
        <v>156.89</v>
      </c>
      <c r="H33" s="5">
        <f t="shared" si="9"/>
        <v>156.89</v>
      </c>
      <c r="I33" s="5">
        <f t="shared" si="9"/>
        <v>156.89</v>
      </c>
      <c r="J33" s="5">
        <f t="shared" si="9"/>
        <v>156.89</v>
      </c>
      <c r="K33" s="5">
        <f>SUM(H33:J33)/3</f>
        <v>156.89</v>
      </c>
      <c r="L33" s="5">
        <f>IF(K33&lt;G33,K33,G33)</f>
        <v>156.89</v>
      </c>
      <c r="M33" s="5" t="str">
        <f>IF(G33=L33,"**","NEW")</f>
        <v>**</v>
      </c>
      <c r="N33" t="str">
        <f>IF(M33="NEW",(INT(L33/60)*100)+(L33-(INT(L33/60)*60)),"*")</f>
        <v>*</v>
      </c>
      <c r="O33" s="6">
        <v>236.89</v>
      </c>
      <c r="P33" s="15">
        <f>1-(G33/L33)</f>
        <v>0</v>
      </c>
    </row>
    <row r="34" spans="1:16" ht="12.75">
      <c r="A34" s="9" t="s">
        <v>39</v>
      </c>
      <c r="B34" s="6">
        <v>649.19</v>
      </c>
      <c r="C34" s="6">
        <v>649.19</v>
      </c>
      <c r="D34" s="5">
        <v>649.19</v>
      </c>
      <c r="E34" s="5">
        <v>649.19</v>
      </c>
      <c r="F34" s="5"/>
      <c r="G34" s="5">
        <f t="shared" si="9"/>
        <v>409.19000000000005</v>
      </c>
      <c r="H34" s="5">
        <f t="shared" si="9"/>
        <v>409.19000000000005</v>
      </c>
      <c r="I34" s="5">
        <f t="shared" si="9"/>
        <v>409.19000000000005</v>
      </c>
      <c r="J34" s="5">
        <f t="shared" si="9"/>
        <v>409.19000000000005</v>
      </c>
      <c r="K34" s="5">
        <f>SUM(H34:J34)/3</f>
        <v>409.19000000000005</v>
      </c>
      <c r="L34" s="5">
        <f>IF(K34&lt;G34,K34,G34)</f>
        <v>409.19000000000005</v>
      </c>
      <c r="M34" s="5" t="str">
        <f>IF(G34=L34,"**","NEW")</f>
        <v>**</v>
      </c>
      <c r="N34" t="str">
        <f>IF(M34="NEW",(INT(L34/60)*100)+(L34-(INT(L34/60)*60)),"*")</f>
        <v>*</v>
      </c>
      <c r="O34" s="6">
        <v>649.19</v>
      </c>
      <c r="P34" s="15">
        <f>1-(G34/L34)</f>
        <v>0</v>
      </c>
    </row>
    <row r="35" spans="1:15" ht="12.75">
      <c r="A35" s="9" t="s">
        <v>40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O35" s="6"/>
    </row>
    <row r="36" spans="1:15" ht="12.75">
      <c r="A36" s="9" t="s">
        <v>41</v>
      </c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O36" s="6"/>
    </row>
    <row r="37" spans="1:15" ht="12.75">
      <c r="A37" s="9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O37" s="6"/>
    </row>
    <row r="38" spans="1:16" ht="12.75">
      <c r="A38" s="9" t="s">
        <v>11</v>
      </c>
      <c r="B38" s="6">
        <v>38.09</v>
      </c>
      <c r="C38" s="6">
        <v>38.58</v>
      </c>
      <c r="D38" s="5">
        <v>38.41</v>
      </c>
      <c r="E38" s="5">
        <v>37.95</v>
      </c>
      <c r="F38" s="5"/>
      <c r="G38" s="5">
        <f aca="true" t="shared" si="10" ref="G38:J39">(INT(B38/100)*60)+(B38-((INT(B38/100)*100)))</f>
        <v>38.09</v>
      </c>
      <c r="H38" s="5">
        <f t="shared" si="10"/>
        <v>38.58</v>
      </c>
      <c r="I38" s="5">
        <f t="shared" si="10"/>
        <v>38.41</v>
      </c>
      <c r="J38" s="5">
        <f t="shared" si="10"/>
        <v>37.95</v>
      </c>
      <c r="K38" s="5">
        <f>SUM(H38:J38)/3</f>
        <v>38.31333333333333</v>
      </c>
      <c r="L38" s="5">
        <f>IF(K38&lt;G38,K38,G38)</f>
        <v>38.09</v>
      </c>
      <c r="M38" s="5" t="str">
        <f>IF(G38=L38,"**","NEW")</f>
        <v>**</v>
      </c>
      <c r="N38" t="str">
        <f>IF(M38="NEW",(INT(L38/60)*100)+(L38-(INT(L38/60)*60)),"*")</f>
        <v>*</v>
      </c>
      <c r="O38" s="6">
        <v>38.09</v>
      </c>
      <c r="P38" s="15">
        <f>1-(G38/L38)</f>
        <v>0</v>
      </c>
    </row>
    <row r="39" spans="1:16" ht="12.75">
      <c r="A39" s="9" t="s">
        <v>9</v>
      </c>
      <c r="B39" s="7">
        <v>121.39</v>
      </c>
      <c r="C39" s="7">
        <v>121.39</v>
      </c>
      <c r="D39" s="5">
        <v>121.08</v>
      </c>
      <c r="E39" s="5">
        <v>120.42</v>
      </c>
      <c r="F39" s="5"/>
      <c r="G39" s="5">
        <f t="shared" si="10"/>
        <v>81.39</v>
      </c>
      <c r="H39" s="5">
        <f t="shared" si="10"/>
        <v>81.39</v>
      </c>
      <c r="I39" s="5">
        <f t="shared" si="10"/>
        <v>81.08</v>
      </c>
      <c r="J39" s="5">
        <f t="shared" si="10"/>
        <v>80.42</v>
      </c>
      <c r="K39" s="5">
        <f>SUM(H39:J39)/3</f>
        <v>80.96333333333332</v>
      </c>
      <c r="L39" s="5">
        <f>IF(K39&lt;G39,K39,G39)</f>
        <v>80.96333333333332</v>
      </c>
      <c r="M39" s="5" t="str">
        <f>IF(G39=L39,"**","NEW")</f>
        <v>NEW</v>
      </c>
      <c r="N39">
        <f>IF(M39="NEW",(INT(L39/60)*100)+(L39-(INT(L39/60)*60)),"*")</f>
        <v>120.96333333333332</v>
      </c>
      <c r="O39" s="7">
        <v>120.99</v>
      </c>
      <c r="P39" s="15">
        <f>1-(G39/L39)</f>
        <v>-0.005269875252171818</v>
      </c>
    </row>
    <row r="40" spans="1:15" ht="12.75">
      <c r="A40" s="9" t="s">
        <v>10</v>
      </c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O40" s="6"/>
    </row>
    <row r="41" spans="1:15" ht="12.75">
      <c r="A41" s="9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O41" s="6"/>
    </row>
    <row r="42" spans="1:16" ht="12.75">
      <c r="A42" s="9" t="s">
        <v>12</v>
      </c>
      <c r="B42" s="6">
        <v>42.99</v>
      </c>
      <c r="C42" s="6">
        <v>42.99</v>
      </c>
      <c r="D42" s="5">
        <v>43.07</v>
      </c>
      <c r="E42" s="5">
        <v>43.17</v>
      </c>
      <c r="F42" s="5"/>
      <c r="G42" s="5">
        <f aca="true" t="shared" si="11" ref="G42:J43">(INT(B42/100)*60)+(B42-((INT(B42/100)*100)))</f>
        <v>42.99</v>
      </c>
      <c r="H42" s="5">
        <f t="shared" si="11"/>
        <v>42.99</v>
      </c>
      <c r="I42" s="5">
        <f t="shared" si="11"/>
        <v>43.07</v>
      </c>
      <c r="J42" s="5">
        <f t="shared" si="11"/>
        <v>43.17</v>
      </c>
      <c r="K42" s="5">
        <f>SUM(H42:J42)/3</f>
        <v>43.076666666666675</v>
      </c>
      <c r="L42" s="5">
        <f>IF(K42&lt;G42,K42,G42)</f>
        <v>42.99</v>
      </c>
      <c r="M42" s="5" t="str">
        <f>IF(G42=L42,"**","NEW")</f>
        <v>**</v>
      </c>
      <c r="N42" t="str">
        <f>IF(M42="NEW",(INT(L42/60)*100)+(L42-(INT(L42/60)*60)),"*")</f>
        <v>*</v>
      </c>
      <c r="O42" s="6">
        <v>42.99</v>
      </c>
      <c r="P42" s="15">
        <f>1-(G42/L42)</f>
        <v>0</v>
      </c>
    </row>
    <row r="43" spans="1:16" ht="12.75">
      <c r="A43" s="9" t="s">
        <v>13</v>
      </c>
      <c r="B43" s="6">
        <v>134.19</v>
      </c>
      <c r="C43" s="6">
        <v>136.64</v>
      </c>
      <c r="D43" s="5">
        <v>133.34</v>
      </c>
      <c r="E43" s="5">
        <v>132.46</v>
      </c>
      <c r="F43" s="5"/>
      <c r="G43" s="5">
        <f t="shared" si="11"/>
        <v>94.19</v>
      </c>
      <c r="H43" s="5">
        <f t="shared" si="11"/>
        <v>96.63999999999999</v>
      </c>
      <c r="I43" s="5">
        <f t="shared" si="11"/>
        <v>93.34</v>
      </c>
      <c r="J43" s="5">
        <f t="shared" si="11"/>
        <v>92.46000000000001</v>
      </c>
      <c r="K43" s="5">
        <f>SUM(H43:J43)/3</f>
        <v>94.14666666666666</v>
      </c>
      <c r="L43" s="5">
        <f>IF(K43&lt;G43,K43,G43)</f>
        <v>94.14666666666666</v>
      </c>
      <c r="M43" s="5" t="str">
        <f>IF(G43=L43,"**","NEW")</f>
        <v>NEW</v>
      </c>
      <c r="N43">
        <f>IF(M43="NEW",(INT(L43/60)*100)+(L43-(INT(L43/60)*60)),"*")</f>
        <v>134.14666666666665</v>
      </c>
      <c r="O43" s="6">
        <v>134.19</v>
      </c>
      <c r="P43" s="15">
        <f>1-(G43/L43)</f>
        <v>-0.00046027474861931594</v>
      </c>
    </row>
    <row r="44" spans="1:15" ht="12.75">
      <c r="A44" s="9" t="s">
        <v>14</v>
      </c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O44" s="6"/>
    </row>
    <row r="45" spans="1:15" ht="12.75">
      <c r="A45" s="9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O45" s="6"/>
    </row>
    <row r="46" spans="1:16" ht="12.75">
      <c r="A46" s="9" t="s">
        <v>15</v>
      </c>
      <c r="B46" s="7">
        <v>36.79</v>
      </c>
      <c r="C46" s="7">
        <v>37.43</v>
      </c>
      <c r="D46" s="5">
        <v>37.22</v>
      </c>
      <c r="E46" s="5">
        <v>36.04</v>
      </c>
      <c r="F46" s="5"/>
      <c r="G46" s="5">
        <f aca="true" t="shared" si="12" ref="G46:J47">(INT(B46/100)*60)+(B46-((INT(B46/100)*100)))</f>
        <v>36.79</v>
      </c>
      <c r="H46" s="5">
        <f t="shared" si="12"/>
        <v>37.43</v>
      </c>
      <c r="I46" s="5">
        <f t="shared" si="12"/>
        <v>37.22</v>
      </c>
      <c r="J46" s="5">
        <f t="shared" si="12"/>
        <v>36.04</v>
      </c>
      <c r="K46" s="5">
        <f>SUM(H46:J46)/3</f>
        <v>36.89666666666667</v>
      </c>
      <c r="L46" s="5">
        <f>IF(K46&lt;G46,K46,G46)</f>
        <v>36.79</v>
      </c>
      <c r="M46" s="5" t="str">
        <f>IF(G46=L46,"**","NEW")</f>
        <v>**</v>
      </c>
      <c r="N46" t="str">
        <f>IF(M46="NEW",(INT(L46/60)*100)+(L46-(INT(L46/60)*60)),"*")</f>
        <v>*</v>
      </c>
      <c r="O46" s="7">
        <v>36.79</v>
      </c>
      <c r="P46" s="15">
        <f>1-(G46/L46)</f>
        <v>0</v>
      </c>
    </row>
    <row r="47" spans="1:16" ht="12.75">
      <c r="A47" s="9" t="s">
        <v>16</v>
      </c>
      <c r="B47" s="6">
        <v>127.09</v>
      </c>
      <c r="C47" s="6">
        <v>127.09</v>
      </c>
      <c r="D47" s="5">
        <v>125.6</v>
      </c>
      <c r="E47" s="5">
        <v>130.43</v>
      </c>
      <c r="F47" s="5"/>
      <c r="G47" s="5">
        <f t="shared" si="12"/>
        <v>87.09</v>
      </c>
      <c r="H47" s="5">
        <f t="shared" si="12"/>
        <v>87.09</v>
      </c>
      <c r="I47" s="5">
        <f t="shared" si="12"/>
        <v>85.6</v>
      </c>
      <c r="J47" s="5">
        <f t="shared" si="12"/>
        <v>90.43</v>
      </c>
      <c r="K47" s="5">
        <f>SUM(H47:J47)/3</f>
        <v>87.70666666666666</v>
      </c>
      <c r="L47" s="5">
        <f>IF(K47&lt;G47,K47,G47)</f>
        <v>87.09</v>
      </c>
      <c r="M47" s="5" t="str">
        <f>IF(G47=L47,"**","NEW")</f>
        <v>**</v>
      </c>
      <c r="N47" t="str">
        <f>IF(M47="NEW",(INT(L47/60)*100)+(L47-(INT(L47/60)*60)),"*")</f>
        <v>*</v>
      </c>
      <c r="O47" s="6">
        <v>127.09</v>
      </c>
      <c r="P47" s="15">
        <f>1-(G47/L47)</f>
        <v>0</v>
      </c>
    </row>
    <row r="48" spans="1:15" ht="12.75">
      <c r="A48" s="9" t="s">
        <v>17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O48" s="6"/>
    </row>
    <row r="49" spans="1:15" ht="12.75">
      <c r="A49" s="9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O49" s="6"/>
    </row>
    <row r="50" spans="1:16" ht="12.75">
      <c r="A50" s="9" t="s">
        <v>38</v>
      </c>
      <c r="B50" s="7">
        <v>121.29</v>
      </c>
      <c r="C50" s="7">
        <v>125.93</v>
      </c>
      <c r="D50" s="5">
        <v>120.21</v>
      </c>
      <c r="E50" s="5">
        <v>121.79</v>
      </c>
      <c r="F50" s="5"/>
      <c r="G50" s="5">
        <f aca="true" t="shared" si="13" ref="G50:J51">(INT(B50/100)*60)+(B50-((INT(B50/100)*100)))</f>
        <v>81.29</v>
      </c>
      <c r="H50" s="5">
        <f t="shared" si="13"/>
        <v>85.93</v>
      </c>
      <c r="I50" s="5">
        <f t="shared" si="13"/>
        <v>80.21</v>
      </c>
      <c r="J50" s="5">
        <f t="shared" si="13"/>
        <v>81.79</v>
      </c>
      <c r="K50" s="5">
        <f>SUM(H50:J50)/3</f>
        <v>82.64333333333333</v>
      </c>
      <c r="L50" s="5">
        <f>IF(K50&lt;G50,K50,G50)</f>
        <v>81.29</v>
      </c>
      <c r="M50" s="5" t="str">
        <f>IF(G50=L50,"**","NEW")</f>
        <v>**</v>
      </c>
      <c r="N50" t="str">
        <f>IF(M50="NEW",(INT(L50/60)*100)+(L50-(INT(L50/60)*60)),"*")</f>
        <v>*</v>
      </c>
      <c r="O50" s="7">
        <v>121.29</v>
      </c>
      <c r="P50" s="15">
        <f>1-(G50/L50)</f>
        <v>0</v>
      </c>
    </row>
    <row r="51" spans="1:16" ht="12.75">
      <c r="A51" s="9" t="s">
        <v>18</v>
      </c>
      <c r="B51" s="6">
        <v>258.39</v>
      </c>
      <c r="C51" s="6">
        <v>258.39</v>
      </c>
      <c r="D51" s="5">
        <v>258.79</v>
      </c>
      <c r="E51" s="5">
        <v>258.79</v>
      </c>
      <c r="F51" s="5"/>
      <c r="G51" s="5">
        <f t="shared" si="13"/>
        <v>178.39</v>
      </c>
      <c r="H51" s="5">
        <f t="shared" si="13"/>
        <v>178.39</v>
      </c>
      <c r="I51" s="5">
        <f t="shared" si="13"/>
        <v>178.79000000000002</v>
      </c>
      <c r="J51" s="5">
        <f t="shared" si="13"/>
        <v>178.79000000000002</v>
      </c>
      <c r="K51" s="5">
        <f>SUM(H51:J51)/3</f>
        <v>178.65666666666667</v>
      </c>
      <c r="L51" s="5">
        <f>IF(K51&lt;G51,K51,G51)</f>
        <v>178.39</v>
      </c>
      <c r="M51" s="5" t="str">
        <f>IF(G51=L51,"**","NEW")</f>
        <v>**</v>
      </c>
      <c r="N51" t="str">
        <f>IF(M51="NEW",(INT(L51/60)*100)+(L51-(INT(L51/60)*60)),"*")</f>
        <v>*</v>
      </c>
      <c r="O51" s="6">
        <v>258.39</v>
      </c>
      <c r="P51" s="15">
        <f>1-(G51/L51)</f>
        <v>0</v>
      </c>
    </row>
  </sheetData>
  <sheetProtection/>
  <protectedRanges>
    <protectedRange password="C448" sqref="A1:A8 A11:A34 G1:N65536 C31:C51 A37:A65536 B1:B65536 C5:C25 O5:O25 O31:O51" name="Range1"/>
    <protectedRange password="C448" sqref="A35:A36" name="Range1_1"/>
    <protectedRange password="C448" sqref="A9:A10" name="Range1_2"/>
  </protectedRange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9">
      <selection activeCell="O51" sqref="O51"/>
    </sheetView>
  </sheetViews>
  <sheetFormatPr defaultColWidth="9.140625" defaultRowHeight="12.75"/>
  <cols>
    <col min="1" max="1" width="12.7109375" style="0" customWidth="1"/>
    <col min="7" max="7" width="10.140625" style="0" bestFit="1" customWidth="1"/>
    <col min="12" max="12" width="10.28125" style="0" customWidth="1"/>
    <col min="13" max="13" width="9.140625" style="5" customWidth="1"/>
  </cols>
  <sheetData>
    <row r="1" spans="1:15" ht="12.75">
      <c r="A1" t="s">
        <v>0</v>
      </c>
      <c r="O1" s="2" t="s">
        <v>47</v>
      </c>
    </row>
    <row r="2" spans="1:15" s="1" customFormat="1" ht="12.75">
      <c r="A2" s="1" t="s">
        <v>37</v>
      </c>
      <c r="G2" s="1" t="s">
        <v>29</v>
      </c>
      <c r="M2" s="2"/>
      <c r="O2" s="1" t="s">
        <v>48</v>
      </c>
    </row>
    <row r="3" spans="1:15" s="2" customFormat="1" ht="12.75">
      <c r="A3" s="3" t="s">
        <v>1</v>
      </c>
      <c r="B3" s="2">
        <v>2007</v>
      </c>
      <c r="C3" s="2" t="s">
        <v>24</v>
      </c>
      <c r="D3" s="2" t="s">
        <v>24</v>
      </c>
      <c r="E3" s="2" t="s">
        <v>24</v>
      </c>
      <c r="G3" s="2">
        <v>2007</v>
      </c>
      <c r="H3" s="2" t="s">
        <v>24</v>
      </c>
      <c r="I3" s="2" t="s">
        <v>24</v>
      </c>
      <c r="J3" s="2" t="s">
        <v>24</v>
      </c>
      <c r="K3" s="2" t="s">
        <v>30</v>
      </c>
      <c r="L3" s="2" t="s">
        <v>27</v>
      </c>
      <c r="N3" s="2" t="s">
        <v>33</v>
      </c>
      <c r="O3" s="2" t="s">
        <v>49</v>
      </c>
    </row>
    <row r="4" spans="1:16" s="2" customFormat="1" ht="12.75">
      <c r="A4" s="2" t="s">
        <v>25</v>
      </c>
      <c r="B4" s="2" t="s">
        <v>23</v>
      </c>
      <c r="C4" s="2">
        <v>2007</v>
      </c>
      <c r="D4" s="2">
        <v>2005</v>
      </c>
      <c r="E4" s="2">
        <v>2006</v>
      </c>
      <c r="G4" s="2" t="s">
        <v>23</v>
      </c>
      <c r="H4" s="2">
        <v>2004</v>
      </c>
      <c r="I4" s="2">
        <v>2005</v>
      </c>
      <c r="J4" s="2">
        <v>2006</v>
      </c>
      <c r="K4" s="2" t="s">
        <v>26</v>
      </c>
      <c r="L4" s="2" t="s">
        <v>31</v>
      </c>
      <c r="M4" s="2" t="s">
        <v>28</v>
      </c>
      <c r="N4" s="2" t="s">
        <v>34</v>
      </c>
      <c r="O4" s="2" t="s">
        <v>50</v>
      </c>
      <c r="P4" s="1" t="s">
        <v>57</v>
      </c>
    </row>
    <row r="5" spans="1:16" ht="12.75">
      <c r="A5" s="9" t="s">
        <v>6</v>
      </c>
      <c r="B5" s="7">
        <v>28.79</v>
      </c>
      <c r="C5" s="7">
        <v>27.71</v>
      </c>
      <c r="D5" s="5">
        <v>28.91</v>
      </c>
      <c r="E5" s="5">
        <v>28.5</v>
      </c>
      <c r="F5" s="5"/>
      <c r="G5" s="5">
        <f>(INT(B5/100)*60)+(B5-((INT(B5/100)*100)))</f>
        <v>28.79</v>
      </c>
      <c r="H5" s="5">
        <f aca="true" t="shared" si="0" ref="H5:J8">(INT(C5/100)*60)+(C5-((INT(C5/100)*100)))</f>
        <v>27.71</v>
      </c>
      <c r="I5" s="5">
        <f t="shared" si="0"/>
        <v>28.91</v>
      </c>
      <c r="J5" s="5">
        <f t="shared" si="0"/>
        <v>28.5</v>
      </c>
      <c r="K5" s="5">
        <f>SUM(H5:J5)/3</f>
        <v>28.373333333333335</v>
      </c>
      <c r="L5" s="5">
        <f>IF(K5&lt;G5,K5,G5)</f>
        <v>28.373333333333335</v>
      </c>
      <c r="M5" s="5" t="str">
        <f>IF(G5=L5,"**","NEW")</f>
        <v>NEW</v>
      </c>
      <c r="N5">
        <f>IF(M5="NEW",(INT(L5/60)*100)+(L5-(INT(L5/60)*60)),"*")</f>
        <v>28.373333333333335</v>
      </c>
      <c r="O5" s="7">
        <v>28.39</v>
      </c>
      <c r="P5" s="15">
        <f>1-(G5/L5)</f>
        <v>-0.01468515037593976</v>
      </c>
    </row>
    <row r="6" spans="1:16" ht="12.75">
      <c r="A6" s="9" t="s">
        <v>7</v>
      </c>
      <c r="B6" s="6">
        <v>102.89</v>
      </c>
      <c r="C6" s="6">
        <v>100.53</v>
      </c>
      <c r="D6" s="5">
        <v>102.48</v>
      </c>
      <c r="E6" s="5">
        <v>104.23</v>
      </c>
      <c r="F6" s="5"/>
      <c r="G6" s="5">
        <f>(INT(B6/100)*60)+(B6-((INT(B6/100)*100)))</f>
        <v>62.89</v>
      </c>
      <c r="H6" s="5">
        <f t="shared" si="0"/>
        <v>60.53</v>
      </c>
      <c r="I6" s="5">
        <f t="shared" si="0"/>
        <v>62.480000000000004</v>
      </c>
      <c r="J6" s="5">
        <f t="shared" si="0"/>
        <v>64.23</v>
      </c>
      <c r="K6" s="5">
        <f>SUM(H6:J6)/3</f>
        <v>62.413333333333334</v>
      </c>
      <c r="L6" s="5">
        <f>IF(K6&lt;G6,K6,G6)</f>
        <v>62.413333333333334</v>
      </c>
      <c r="M6" s="5" t="str">
        <f>IF(G6=L6,"**","NEW")</f>
        <v>NEW</v>
      </c>
      <c r="N6">
        <f>IF(M6="NEW",(INT(L6/60)*100)+(L6-(INT(L6/60)*60)),"*")</f>
        <v>102.41333333333333</v>
      </c>
      <c r="O6" s="6">
        <v>102.49</v>
      </c>
      <c r="P6" s="15">
        <f>1-(G6/L6)</f>
        <v>-0.007637256996368302</v>
      </c>
    </row>
    <row r="7" spans="1:16" ht="12.75">
      <c r="A7" s="9" t="s">
        <v>8</v>
      </c>
      <c r="B7" s="6">
        <v>219.19</v>
      </c>
      <c r="C7" s="6">
        <v>212.97</v>
      </c>
      <c r="D7" s="5">
        <v>219.2</v>
      </c>
      <c r="E7" s="5">
        <v>220.15</v>
      </c>
      <c r="F7" s="5"/>
      <c r="G7" s="5">
        <f>(INT(B7/100)*60)+(B7-((INT(B7/100)*100)))</f>
        <v>139.19</v>
      </c>
      <c r="H7" s="5">
        <f t="shared" si="0"/>
        <v>132.97</v>
      </c>
      <c r="I7" s="5">
        <f t="shared" si="0"/>
        <v>139.2</v>
      </c>
      <c r="J7" s="5">
        <f t="shared" si="0"/>
        <v>140.15</v>
      </c>
      <c r="K7" s="5">
        <f>SUM(H7:J7)/3</f>
        <v>137.43999999999997</v>
      </c>
      <c r="L7" s="5">
        <f>IF(K7&lt;G7,K7,G7)</f>
        <v>137.43999999999997</v>
      </c>
      <c r="M7" s="5" t="str">
        <f>IF(G7=L7,"**","NEW")</f>
        <v>NEW</v>
      </c>
      <c r="N7">
        <f>IF(M7="NEW",(INT(L7/60)*100)+(L7-(INT(L7/60)*60)),"*")</f>
        <v>217.43999999999997</v>
      </c>
      <c r="O7" s="6">
        <v>217.49</v>
      </c>
      <c r="P7" s="15">
        <f>1-(G7/L7)</f>
        <v>-0.0127328288707802</v>
      </c>
    </row>
    <row r="8" spans="1:16" ht="12.75">
      <c r="A8" s="9" t="s">
        <v>39</v>
      </c>
      <c r="B8" s="6">
        <v>613.39</v>
      </c>
      <c r="C8" s="6">
        <v>558.21</v>
      </c>
      <c r="D8" s="5">
        <v>607.2</v>
      </c>
      <c r="E8" s="5">
        <v>616.49</v>
      </c>
      <c r="F8" s="5"/>
      <c r="G8" s="5">
        <f>(INT(B8/100)*60)+(B8-((INT(B8/100)*100)))</f>
        <v>373.39</v>
      </c>
      <c r="H8" s="5">
        <f t="shared" si="0"/>
        <v>358.21000000000004</v>
      </c>
      <c r="I8" s="5">
        <f t="shared" si="0"/>
        <v>367.20000000000005</v>
      </c>
      <c r="J8" s="5">
        <f t="shared" si="0"/>
        <v>376.49</v>
      </c>
      <c r="K8" s="5">
        <f>SUM(H8:J8)/3</f>
        <v>367.3</v>
      </c>
      <c r="L8" s="5">
        <f>IF(K8&lt;G8,K8,G8)</f>
        <v>367.3</v>
      </c>
      <c r="M8" s="5" t="str">
        <f>IF(G8=L8,"**","NEW")</f>
        <v>NEW</v>
      </c>
      <c r="N8">
        <f>IF(M8="NEW",(INT(L8/60)*100)+(L8-(INT(L8/60)*60)),"*")</f>
        <v>607.3</v>
      </c>
      <c r="O8" s="6">
        <v>607.39</v>
      </c>
      <c r="P8" s="15">
        <f>1-(G8/L8)</f>
        <v>-0.016580451946637487</v>
      </c>
    </row>
    <row r="9" spans="1:16" ht="12.75">
      <c r="A9" s="9" t="s">
        <v>40</v>
      </c>
      <c r="B9" s="6">
        <v>1317.29</v>
      </c>
      <c r="C9" s="6">
        <v>1317.29</v>
      </c>
      <c r="D9" s="5">
        <v>1318.19</v>
      </c>
      <c r="E9" s="5">
        <v>1318.19</v>
      </c>
      <c r="F9" s="5"/>
      <c r="G9" s="5">
        <f aca="true" t="shared" si="1" ref="G9:G25">(INT(B9/100)*60)+(B9-((INT(B9/100)*100)))</f>
        <v>797.29</v>
      </c>
      <c r="H9" s="5">
        <f aca="true" t="shared" si="2" ref="H9:H25">(INT(C9/100)*60)+(C9-((INT(C9/100)*100)))</f>
        <v>797.29</v>
      </c>
      <c r="I9" s="5">
        <f aca="true" t="shared" si="3" ref="I9:I25">(INT(D9/100)*60)+(D9-((INT(D9/100)*100)))</f>
        <v>798.19</v>
      </c>
      <c r="J9" s="5">
        <f aca="true" t="shared" si="4" ref="J9:J25">(INT(E9/100)*60)+(E9-((INT(E9/100)*100)))</f>
        <v>798.19</v>
      </c>
      <c r="K9" s="5">
        <f aca="true" t="shared" si="5" ref="K9:K25">SUM(H9:J9)/3</f>
        <v>797.89</v>
      </c>
      <c r="L9" s="5">
        <f aca="true" t="shared" si="6" ref="L9:L25">IF(K9&lt;G9,K9,G9)</f>
        <v>797.29</v>
      </c>
      <c r="M9" s="5" t="str">
        <f aca="true" t="shared" si="7" ref="M9:M25">IF(G9=L9,"**","NEW")</f>
        <v>**</v>
      </c>
      <c r="N9" t="str">
        <f aca="true" t="shared" si="8" ref="N9:N25">IF(M9="NEW",(INT(L9/60)*100)+(L9-(INT(L9/60)*60)),"*")</f>
        <v>*</v>
      </c>
      <c r="O9" s="6">
        <v>1317.29</v>
      </c>
      <c r="P9" s="15">
        <f>1-(G9/L9)</f>
        <v>0</v>
      </c>
    </row>
    <row r="10" spans="1:15" ht="12.75">
      <c r="A10" s="9" t="s">
        <v>41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O10" s="6"/>
    </row>
    <row r="11" spans="1:15" ht="12.75">
      <c r="A11" s="9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O11" s="6"/>
    </row>
    <row r="12" spans="1:16" ht="12.75">
      <c r="A12" s="9" t="s">
        <v>11</v>
      </c>
      <c r="B12" s="7">
        <v>34.19</v>
      </c>
      <c r="C12" s="7">
        <v>33.46</v>
      </c>
      <c r="D12" s="5">
        <v>34.33</v>
      </c>
      <c r="E12" s="5">
        <v>34.51</v>
      </c>
      <c r="F12" s="5"/>
      <c r="G12" s="5">
        <f t="shared" si="1"/>
        <v>34.19</v>
      </c>
      <c r="H12" s="5">
        <f t="shared" si="2"/>
        <v>33.46</v>
      </c>
      <c r="I12" s="5">
        <f t="shared" si="3"/>
        <v>34.33</v>
      </c>
      <c r="J12" s="5">
        <f t="shared" si="4"/>
        <v>34.51</v>
      </c>
      <c r="K12" s="5">
        <f t="shared" si="5"/>
        <v>34.099999999999994</v>
      </c>
      <c r="L12" s="5">
        <f t="shared" si="6"/>
        <v>34.099999999999994</v>
      </c>
      <c r="M12" s="5" t="str">
        <f t="shared" si="7"/>
        <v>NEW</v>
      </c>
      <c r="N12">
        <f t="shared" si="8"/>
        <v>34.099999999999994</v>
      </c>
      <c r="O12" s="7">
        <v>34.19</v>
      </c>
      <c r="P12" s="15">
        <f>1-(G12/L12)</f>
        <v>-0.0026392961876833265</v>
      </c>
    </row>
    <row r="13" spans="1:16" ht="12.75">
      <c r="A13" s="9" t="s">
        <v>9</v>
      </c>
      <c r="B13" s="7">
        <v>113.39</v>
      </c>
      <c r="C13" s="7">
        <v>111.65</v>
      </c>
      <c r="D13" s="5">
        <v>112.93</v>
      </c>
      <c r="E13" s="5">
        <v>113.49</v>
      </c>
      <c r="F13" s="5"/>
      <c r="G13" s="5">
        <f t="shared" si="1"/>
        <v>73.39</v>
      </c>
      <c r="H13" s="5">
        <f t="shared" si="2"/>
        <v>71.65</v>
      </c>
      <c r="I13" s="5">
        <f t="shared" si="3"/>
        <v>72.93</v>
      </c>
      <c r="J13" s="5">
        <f t="shared" si="4"/>
        <v>73.49</v>
      </c>
      <c r="K13" s="5">
        <f t="shared" si="5"/>
        <v>72.69</v>
      </c>
      <c r="L13" s="5">
        <f t="shared" si="6"/>
        <v>72.69</v>
      </c>
      <c r="M13" s="5" t="str">
        <f t="shared" si="7"/>
        <v>NEW</v>
      </c>
      <c r="N13">
        <f t="shared" si="8"/>
        <v>112.69</v>
      </c>
      <c r="O13" s="7">
        <v>112.69</v>
      </c>
      <c r="P13" s="15">
        <f>1-(G13/L13)</f>
        <v>-0.009629935341862739</v>
      </c>
    </row>
    <row r="14" spans="1:15" ht="12.75">
      <c r="A14" s="9" t="s">
        <v>10</v>
      </c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O14" s="6"/>
    </row>
    <row r="15" spans="1:15" ht="12.75">
      <c r="A15" s="9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O15" s="6"/>
    </row>
    <row r="16" spans="1:16" ht="12.75">
      <c r="A16" s="9" t="s">
        <v>12</v>
      </c>
      <c r="B16" s="6">
        <v>38.89</v>
      </c>
      <c r="C16" s="6">
        <v>37.63</v>
      </c>
      <c r="D16" s="5">
        <v>38.83</v>
      </c>
      <c r="E16" s="5">
        <v>38.64</v>
      </c>
      <c r="F16" s="5"/>
      <c r="G16" s="5">
        <f t="shared" si="1"/>
        <v>38.89</v>
      </c>
      <c r="H16" s="5">
        <f t="shared" si="2"/>
        <v>37.63</v>
      </c>
      <c r="I16" s="5">
        <f t="shared" si="3"/>
        <v>38.83</v>
      </c>
      <c r="J16" s="5">
        <f t="shared" si="4"/>
        <v>38.64</v>
      </c>
      <c r="K16" s="5">
        <f t="shared" si="5"/>
        <v>38.36666666666667</v>
      </c>
      <c r="L16" s="5">
        <f t="shared" si="6"/>
        <v>38.36666666666667</v>
      </c>
      <c r="M16" s="5" t="str">
        <f t="shared" si="7"/>
        <v>NEW</v>
      </c>
      <c r="N16">
        <f t="shared" si="8"/>
        <v>38.36666666666667</v>
      </c>
      <c r="O16" s="6">
        <v>38.39</v>
      </c>
      <c r="P16" s="15">
        <f>1-(G16/L16)</f>
        <v>-0.013640312771503016</v>
      </c>
    </row>
    <row r="17" spans="1:16" ht="12.75">
      <c r="A17" s="9" t="s">
        <v>13</v>
      </c>
      <c r="B17" s="6">
        <v>126.49</v>
      </c>
      <c r="C17" s="6">
        <v>123.54</v>
      </c>
      <c r="D17" s="5">
        <v>126.31</v>
      </c>
      <c r="E17" s="5">
        <v>126.67</v>
      </c>
      <c r="F17" s="5"/>
      <c r="G17" s="5">
        <f t="shared" si="1"/>
        <v>86.49</v>
      </c>
      <c r="H17" s="5">
        <f t="shared" si="2"/>
        <v>83.54</v>
      </c>
      <c r="I17" s="5">
        <f t="shared" si="3"/>
        <v>86.31</v>
      </c>
      <c r="J17" s="5">
        <f t="shared" si="4"/>
        <v>86.67</v>
      </c>
      <c r="K17" s="5">
        <f t="shared" si="5"/>
        <v>85.50666666666667</v>
      </c>
      <c r="L17" s="5">
        <f t="shared" si="6"/>
        <v>85.50666666666667</v>
      </c>
      <c r="M17" s="5" t="str">
        <f t="shared" si="7"/>
        <v>NEW</v>
      </c>
      <c r="N17">
        <f t="shared" si="8"/>
        <v>125.50666666666667</v>
      </c>
      <c r="O17" s="6">
        <v>125.59</v>
      </c>
      <c r="P17" s="15">
        <f>1-(G17/L17)</f>
        <v>-0.011500077966630107</v>
      </c>
    </row>
    <row r="18" spans="1:15" ht="12.75">
      <c r="A18" s="9" t="s">
        <v>14</v>
      </c>
      <c r="B18" s="6"/>
      <c r="C18" s="6"/>
      <c r="D18" s="5"/>
      <c r="E18" s="5"/>
      <c r="F18" s="5"/>
      <c r="G18" s="5"/>
      <c r="H18" s="5"/>
      <c r="I18" s="5"/>
      <c r="J18" s="5"/>
      <c r="K18" s="5"/>
      <c r="L18" s="5"/>
      <c r="O18" s="6"/>
    </row>
    <row r="19" spans="1:15" ht="12.75">
      <c r="A19" s="9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O19" s="6"/>
    </row>
    <row r="20" spans="1:16" ht="12.75">
      <c r="A20" s="9" t="s">
        <v>15</v>
      </c>
      <c r="B20" s="7">
        <v>32.59</v>
      </c>
      <c r="C20" s="7">
        <v>32</v>
      </c>
      <c r="D20" s="5">
        <v>32.02</v>
      </c>
      <c r="E20" s="5">
        <v>32.19</v>
      </c>
      <c r="F20" s="5"/>
      <c r="G20" s="5">
        <f t="shared" si="1"/>
        <v>32.59</v>
      </c>
      <c r="H20" s="5">
        <f t="shared" si="2"/>
        <v>32</v>
      </c>
      <c r="I20" s="5">
        <f t="shared" si="3"/>
        <v>32.02</v>
      </c>
      <c r="J20" s="5">
        <f t="shared" si="4"/>
        <v>32.19</v>
      </c>
      <c r="K20" s="5">
        <f t="shared" si="5"/>
        <v>32.07</v>
      </c>
      <c r="L20" s="5">
        <f t="shared" si="6"/>
        <v>32.07</v>
      </c>
      <c r="M20" s="5" t="str">
        <f t="shared" si="7"/>
        <v>NEW</v>
      </c>
      <c r="N20">
        <f t="shared" si="8"/>
        <v>32.07</v>
      </c>
      <c r="O20" s="7">
        <v>32.09</v>
      </c>
      <c r="P20" s="15">
        <f>1-(G20/L20)</f>
        <v>-0.01621453071406309</v>
      </c>
    </row>
    <row r="21" spans="1:16" ht="12.75">
      <c r="A21" s="9" t="s">
        <v>16</v>
      </c>
      <c r="B21" s="6">
        <v>114.49</v>
      </c>
      <c r="C21" s="6">
        <v>112</v>
      </c>
      <c r="D21" s="5">
        <v>112.02</v>
      </c>
      <c r="E21" s="5">
        <v>115.19</v>
      </c>
      <c r="F21" s="5"/>
      <c r="G21" s="5">
        <f t="shared" si="1"/>
        <v>74.49</v>
      </c>
      <c r="H21" s="5">
        <f t="shared" si="2"/>
        <v>72</v>
      </c>
      <c r="I21" s="5">
        <f t="shared" si="3"/>
        <v>72.02</v>
      </c>
      <c r="J21" s="5">
        <f t="shared" si="4"/>
        <v>75.19</v>
      </c>
      <c r="K21" s="5">
        <f t="shared" si="5"/>
        <v>73.07</v>
      </c>
      <c r="L21" s="5">
        <f t="shared" si="6"/>
        <v>73.07</v>
      </c>
      <c r="M21" s="5" t="str">
        <f t="shared" si="7"/>
        <v>NEW</v>
      </c>
      <c r="N21">
        <f t="shared" si="8"/>
        <v>113.07</v>
      </c>
      <c r="O21" s="6">
        <v>113.09</v>
      </c>
      <c r="P21" s="15">
        <f>1-(G21/L21)</f>
        <v>-0.019433420008211355</v>
      </c>
    </row>
    <row r="22" spans="1:15" ht="12.75">
      <c r="A22" s="9" t="s">
        <v>17</v>
      </c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  <c r="O22" s="6"/>
    </row>
    <row r="23" spans="1:15" ht="12.75">
      <c r="A23" s="9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O23" s="6"/>
    </row>
    <row r="24" spans="1:16" ht="12.75">
      <c r="A24" s="9" t="s">
        <v>38</v>
      </c>
      <c r="B24" s="6">
        <v>112.99</v>
      </c>
      <c r="C24" s="6">
        <v>111.14</v>
      </c>
      <c r="D24" s="5">
        <v>111.78</v>
      </c>
      <c r="E24" s="5">
        <v>112.99</v>
      </c>
      <c r="F24" s="5"/>
      <c r="G24" s="5">
        <f t="shared" si="1"/>
        <v>72.99</v>
      </c>
      <c r="H24" s="5">
        <f t="shared" si="2"/>
        <v>71.14</v>
      </c>
      <c r="I24" s="5">
        <f t="shared" si="3"/>
        <v>71.78</v>
      </c>
      <c r="J24" s="5">
        <f t="shared" si="4"/>
        <v>72.99</v>
      </c>
      <c r="K24" s="5">
        <f t="shared" si="5"/>
        <v>71.97000000000001</v>
      </c>
      <c r="L24" s="5">
        <f t="shared" si="6"/>
        <v>71.97000000000001</v>
      </c>
      <c r="M24" s="5" t="str">
        <f t="shared" si="7"/>
        <v>NEW</v>
      </c>
      <c r="N24">
        <f t="shared" si="8"/>
        <v>111.97000000000001</v>
      </c>
      <c r="O24" s="6">
        <v>111.99</v>
      </c>
      <c r="P24" s="15">
        <f>1-(G24/L24)</f>
        <v>-0.01417257190496013</v>
      </c>
    </row>
    <row r="25" spans="1:16" ht="12.75">
      <c r="A25" s="9" t="s">
        <v>18</v>
      </c>
      <c r="B25" s="7">
        <v>236.79</v>
      </c>
      <c r="C25" s="7">
        <v>236.79</v>
      </c>
      <c r="D25" s="5">
        <v>234.58</v>
      </c>
      <c r="E25" s="5">
        <v>237.79</v>
      </c>
      <c r="F25" s="5"/>
      <c r="G25" s="5">
        <f t="shared" si="1"/>
        <v>156.79</v>
      </c>
      <c r="H25" s="5">
        <f t="shared" si="2"/>
        <v>156.79</v>
      </c>
      <c r="I25" s="5">
        <f t="shared" si="3"/>
        <v>154.58</v>
      </c>
      <c r="J25" s="5">
        <f t="shared" si="4"/>
        <v>157.79</v>
      </c>
      <c r="K25" s="5">
        <f t="shared" si="5"/>
        <v>156.38666666666666</v>
      </c>
      <c r="L25" s="5">
        <f t="shared" si="6"/>
        <v>156.38666666666666</v>
      </c>
      <c r="M25" s="5" t="str">
        <f t="shared" si="7"/>
        <v>NEW</v>
      </c>
      <c r="N25">
        <f t="shared" si="8"/>
        <v>236.38666666666666</v>
      </c>
      <c r="O25" s="7">
        <v>236.39</v>
      </c>
      <c r="P25" s="15">
        <f>1-(G25/L25)</f>
        <v>-0.002579077500213245</v>
      </c>
    </row>
    <row r="26" ht="12.75">
      <c r="P26" s="15"/>
    </row>
    <row r="27" ht="12.75">
      <c r="O27" s="2" t="s">
        <v>47</v>
      </c>
    </row>
    <row r="28" spans="1:16" s="1" customFormat="1" ht="12.75">
      <c r="A28" s="1" t="s">
        <v>37</v>
      </c>
      <c r="G28" s="1" t="s">
        <v>29</v>
      </c>
      <c r="M28" s="2"/>
      <c r="O28" s="1" t="s">
        <v>48</v>
      </c>
      <c r="P28"/>
    </row>
    <row r="29" spans="1:15" s="1" customFormat="1" ht="12.75">
      <c r="A29" s="3" t="s">
        <v>1</v>
      </c>
      <c r="B29" s="2">
        <v>2007</v>
      </c>
      <c r="C29" s="2" t="s">
        <v>24</v>
      </c>
      <c r="D29" s="2" t="s">
        <v>24</v>
      </c>
      <c r="E29" s="2" t="s">
        <v>24</v>
      </c>
      <c r="F29" s="2"/>
      <c r="G29" s="2">
        <v>2007</v>
      </c>
      <c r="H29" s="2" t="s">
        <v>24</v>
      </c>
      <c r="I29" s="2" t="s">
        <v>24</v>
      </c>
      <c r="J29" s="2" t="s">
        <v>24</v>
      </c>
      <c r="K29" s="2" t="s">
        <v>30</v>
      </c>
      <c r="L29" s="2" t="s">
        <v>27</v>
      </c>
      <c r="M29" s="2"/>
      <c r="O29" s="2" t="s">
        <v>49</v>
      </c>
    </row>
    <row r="30" spans="1:16" s="1" customFormat="1" ht="12.75">
      <c r="A30" s="2" t="s">
        <v>32</v>
      </c>
      <c r="B30" s="2" t="s">
        <v>23</v>
      </c>
      <c r="C30" s="2">
        <v>2007</v>
      </c>
      <c r="D30" s="2">
        <v>2005</v>
      </c>
      <c r="E30" s="2">
        <v>2006</v>
      </c>
      <c r="F30" s="2"/>
      <c r="G30" s="2" t="s">
        <v>23</v>
      </c>
      <c r="H30" s="2">
        <v>2004</v>
      </c>
      <c r="I30" s="2">
        <v>2005</v>
      </c>
      <c r="J30" s="2">
        <v>2006</v>
      </c>
      <c r="K30" s="2" t="s">
        <v>26</v>
      </c>
      <c r="L30" s="2" t="s">
        <v>31</v>
      </c>
      <c r="M30" s="2" t="s">
        <v>28</v>
      </c>
      <c r="O30" s="2" t="s">
        <v>50</v>
      </c>
      <c r="P30" s="1" t="s">
        <v>57</v>
      </c>
    </row>
    <row r="31" spans="1:16" ht="12.75">
      <c r="A31" s="9" t="s">
        <v>6</v>
      </c>
      <c r="B31" s="6">
        <v>28.49</v>
      </c>
      <c r="C31" s="6">
        <v>28.24</v>
      </c>
      <c r="D31" s="5">
        <v>29.03</v>
      </c>
      <c r="E31" s="5">
        <v>28.39</v>
      </c>
      <c r="F31" s="5"/>
      <c r="G31" s="5">
        <f aca="true" t="shared" si="9" ref="G31:J35">(INT(B31/100)*60)+(B31-((INT(B31/100)*100)))</f>
        <v>28.49</v>
      </c>
      <c r="H31" s="5">
        <f t="shared" si="9"/>
        <v>28.24</v>
      </c>
      <c r="I31" s="5">
        <f t="shared" si="9"/>
        <v>29.03</v>
      </c>
      <c r="J31" s="5">
        <f t="shared" si="9"/>
        <v>28.39</v>
      </c>
      <c r="K31" s="5">
        <f>SUM(H31:J31)/3</f>
        <v>28.55333333333333</v>
      </c>
      <c r="L31" s="5">
        <f>IF(K31&lt;G31,K31,G31)</f>
        <v>28.49</v>
      </c>
      <c r="M31" s="5" t="str">
        <f>IF(G31=L31,"**","NEW")</f>
        <v>**</v>
      </c>
      <c r="N31" t="str">
        <f>IF(M31="NEW",(INT(L31/60)*100)+(L31-(INT(L31/60)*60)),"*")</f>
        <v>*</v>
      </c>
      <c r="O31" s="6">
        <v>28.49</v>
      </c>
      <c r="P31" s="15">
        <f>1-(G31/L31)</f>
        <v>0</v>
      </c>
    </row>
    <row r="32" spans="1:16" ht="12.75">
      <c r="A32" s="9" t="s">
        <v>7</v>
      </c>
      <c r="B32" s="6">
        <v>101.99</v>
      </c>
      <c r="C32" s="6">
        <v>101.37</v>
      </c>
      <c r="D32" s="5">
        <v>102.01</v>
      </c>
      <c r="E32" s="5">
        <v>102.07</v>
      </c>
      <c r="F32" s="5"/>
      <c r="G32" s="5">
        <f t="shared" si="9"/>
        <v>61.989999999999995</v>
      </c>
      <c r="H32" s="5">
        <f t="shared" si="9"/>
        <v>61.370000000000005</v>
      </c>
      <c r="I32" s="5">
        <f t="shared" si="9"/>
        <v>62.010000000000005</v>
      </c>
      <c r="J32" s="5">
        <f t="shared" si="9"/>
        <v>62.06999999999999</v>
      </c>
      <c r="K32" s="5">
        <f>SUM(H32:J32)/3</f>
        <v>61.81666666666666</v>
      </c>
      <c r="L32" s="5">
        <f>IF(K32&lt;G32,K32,G32)</f>
        <v>61.81666666666666</v>
      </c>
      <c r="M32" s="5" t="str">
        <f>IF(G32=L32,"**","NEW")</f>
        <v>NEW</v>
      </c>
      <c r="N32">
        <f>IF(M32="NEW",(INT(L32/60)*100)+(L32-(INT(L32/60)*60)),"*")</f>
        <v>101.81666666666666</v>
      </c>
      <c r="O32" s="6">
        <v>101.89</v>
      </c>
      <c r="P32" s="15">
        <f>1-(G32/L32)</f>
        <v>-0.002803990293879677</v>
      </c>
    </row>
    <row r="33" spans="1:16" ht="12.75">
      <c r="A33" s="9" t="s">
        <v>8</v>
      </c>
      <c r="B33" s="6">
        <v>215.49</v>
      </c>
      <c r="C33" s="6">
        <v>216.05</v>
      </c>
      <c r="D33" s="5">
        <v>217.5</v>
      </c>
      <c r="E33" s="5">
        <v>216.24</v>
      </c>
      <c r="F33" s="5"/>
      <c r="G33" s="5">
        <f t="shared" si="9"/>
        <v>135.49</v>
      </c>
      <c r="H33" s="5">
        <f t="shared" si="9"/>
        <v>136.05</v>
      </c>
      <c r="I33" s="5">
        <f t="shared" si="9"/>
        <v>137.5</v>
      </c>
      <c r="J33" s="5">
        <f t="shared" si="9"/>
        <v>136.24</v>
      </c>
      <c r="K33" s="5">
        <f>SUM(H33:J33)/3</f>
        <v>136.59666666666666</v>
      </c>
      <c r="L33" s="5">
        <f>IF(K33&lt;G33,K33,G33)</f>
        <v>135.49</v>
      </c>
      <c r="M33" s="5" t="str">
        <f>IF(G33=L33,"**","NEW")</f>
        <v>**</v>
      </c>
      <c r="N33" t="str">
        <f>IF(M33="NEW",(INT(L33/60)*100)+(L33-(INT(L33/60)*60)),"*")</f>
        <v>*</v>
      </c>
      <c r="O33" s="6">
        <v>215.49</v>
      </c>
      <c r="P33" s="15">
        <f>1-(G33/L33)</f>
        <v>0</v>
      </c>
    </row>
    <row r="34" spans="1:16" ht="12.75">
      <c r="A34" s="9" t="s">
        <v>39</v>
      </c>
      <c r="B34" s="6">
        <v>558.49</v>
      </c>
      <c r="C34" s="6">
        <v>558.49</v>
      </c>
      <c r="D34" s="5">
        <v>555.78</v>
      </c>
      <c r="E34" s="5">
        <v>559.79</v>
      </c>
      <c r="F34" s="5"/>
      <c r="G34" s="5">
        <f t="shared" si="9"/>
        <v>358.49</v>
      </c>
      <c r="H34" s="5">
        <f t="shared" si="9"/>
        <v>358.49</v>
      </c>
      <c r="I34" s="5">
        <f t="shared" si="9"/>
        <v>355.78</v>
      </c>
      <c r="J34" s="5">
        <f t="shared" si="9"/>
        <v>359.78999999999996</v>
      </c>
      <c r="K34" s="5">
        <f>SUM(H34:J34)/3</f>
        <v>358.02</v>
      </c>
      <c r="L34" s="5">
        <f>IF(K34&lt;G34,K34,G34)</f>
        <v>358.02</v>
      </c>
      <c r="M34" s="5" t="str">
        <f>IF(G34=L34,"**","NEW")</f>
        <v>NEW</v>
      </c>
      <c r="N34">
        <f>IF(M34="NEW",(INT(L34/60)*100)+(L34-(INT(L34/60)*60)),"*")</f>
        <v>558.02</v>
      </c>
      <c r="O34" s="6">
        <v>558.09</v>
      </c>
      <c r="P34" s="15">
        <f>1-(G34/L34)</f>
        <v>-0.0013127758225797148</v>
      </c>
    </row>
    <row r="35" spans="1:16" ht="12.75">
      <c r="A35" s="9" t="s">
        <v>40</v>
      </c>
      <c r="B35" s="6">
        <v>1225.69</v>
      </c>
      <c r="C35" s="6">
        <v>1225.69</v>
      </c>
      <c r="D35" s="5">
        <v>1225.69</v>
      </c>
      <c r="E35" s="5">
        <v>1225.69</v>
      </c>
      <c r="F35" s="5"/>
      <c r="G35" s="5">
        <f t="shared" si="9"/>
        <v>745.69</v>
      </c>
      <c r="H35" s="5">
        <f t="shared" si="9"/>
        <v>745.69</v>
      </c>
      <c r="I35" s="5">
        <f t="shared" si="9"/>
        <v>745.69</v>
      </c>
      <c r="J35" s="5">
        <f t="shared" si="9"/>
        <v>745.69</v>
      </c>
      <c r="K35" s="5">
        <f>SUM(H35:J35)/3</f>
        <v>745.69</v>
      </c>
      <c r="L35" s="5">
        <f>IF(K35&lt;G35,K35,G35)</f>
        <v>745.69</v>
      </c>
      <c r="M35" s="5" t="str">
        <f>IF(G35=L35,"**","NEW")</f>
        <v>**</v>
      </c>
      <c r="N35" t="str">
        <f>IF(M35="NEW",(INT(L35/60)*100)+(L35-(INT(L35/60)*60)),"*")</f>
        <v>*</v>
      </c>
      <c r="O35" s="6">
        <v>1225.69</v>
      </c>
      <c r="P35" s="15">
        <f>1-(G35/L35)</f>
        <v>0</v>
      </c>
    </row>
    <row r="36" spans="1:15" ht="12.75">
      <c r="A36" s="9" t="s">
        <v>41</v>
      </c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O36" s="6"/>
    </row>
    <row r="37" spans="1:15" ht="12.75">
      <c r="A37" s="9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O37" s="6"/>
    </row>
    <row r="38" spans="1:16" ht="12.75">
      <c r="A38" s="9" t="s">
        <v>11</v>
      </c>
      <c r="B38" s="6">
        <v>33.19</v>
      </c>
      <c r="C38" s="6">
        <v>32.77</v>
      </c>
      <c r="D38" s="5">
        <v>33.09</v>
      </c>
      <c r="E38" s="5">
        <v>33.33</v>
      </c>
      <c r="F38" s="5"/>
      <c r="G38" s="5">
        <f aca="true" t="shared" si="10" ref="G38:J39">(INT(B38/100)*60)+(B38-((INT(B38/100)*100)))</f>
        <v>33.19</v>
      </c>
      <c r="H38" s="5">
        <f t="shared" si="10"/>
        <v>32.77</v>
      </c>
      <c r="I38" s="5">
        <f t="shared" si="10"/>
        <v>33.09</v>
      </c>
      <c r="J38" s="5">
        <f t="shared" si="10"/>
        <v>33.33</v>
      </c>
      <c r="K38" s="5">
        <f>SUM(H38:J38)/3</f>
        <v>33.06333333333334</v>
      </c>
      <c r="L38" s="5">
        <f>IF(K38&lt;G38,K38,G38)</f>
        <v>33.06333333333334</v>
      </c>
      <c r="M38" s="5" t="str">
        <f>IF(G38=L38,"**","NEW")</f>
        <v>NEW</v>
      </c>
      <c r="N38">
        <f>IF(M38="NEW",(INT(L38/60)*100)+(L38-(INT(L38/60)*60)),"*")</f>
        <v>33.06333333333334</v>
      </c>
      <c r="O38" s="6">
        <v>33.09</v>
      </c>
      <c r="P38" s="15">
        <f>1-(G38/L38)</f>
        <v>-0.003831031353966896</v>
      </c>
    </row>
    <row r="39" spans="1:16" ht="12.75">
      <c r="A39" s="9" t="s">
        <v>9</v>
      </c>
      <c r="B39" s="6">
        <v>111.19</v>
      </c>
      <c r="C39" s="6">
        <v>110.45</v>
      </c>
      <c r="D39" s="5">
        <v>113.41</v>
      </c>
      <c r="E39" s="5">
        <v>111.75</v>
      </c>
      <c r="F39" s="5"/>
      <c r="G39" s="5">
        <f t="shared" si="10"/>
        <v>71.19</v>
      </c>
      <c r="H39" s="5">
        <f t="shared" si="10"/>
        <v>70.45</v>
      </c>
      <c r="I39" s="5">
        <f t="shared" si="10"/>
        <v>73.41</v>
      </c>
      <c r="J39" s="5">
        <f t="shared" si="10"/>
        <v>71.75</v>
      </c>
      <c r="K39" s="5">
        <f>SUM(H39:J39)/3</f>
        <v>71.87</v>
      </c>
      <c r="L39" s="5">
        <f>IF(K39&lt;G39,K39,G39)</f>
        <v>71.19</v>
      </c>
      <c r="M39" s="5" t="str">
        <f>IF(G39=L39,"**","NEW")</f>
        <v>**</v>
      </c>
      <c r="N39" t="str">
        <f>IF(M39="NEW",(INT(L39/60)*100)+(L39-(INT(L39/60)*60)),"*")</f>
        <v>*</v>
      </c>
      <c r="O39" s="6">
        <v>111.19</v>
      </c>
      <c r="P39" s="15">
        <f>1-(G39/L39)</f>
        <v>0</v>
      </c>
    </row>
    <row r="40" spans="1:15" ht="12.75">
      <c r="A40" s="9" t="s">
        <v>10</v>
      </c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O40" s="6"/>
    </row>
    <row r="41" spans="1:15" ht="12.75">
      <c r="A41" s="9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O41" s="6"/>
    </row>
    <row r="42" spans="1:16" ht="12.75">
      <c r="A42" s="9" t="s">
        <v>12</v>
      </c>
      <c r="B42" s="7">
        <v>37.69</v>
      </c>
      <c r="C42" s="7">
        <v>37.01</v>
      </c>
      <c r="D42" s="5">
        <v>37.81</v>
      </c>
      <c r="E42" s="5">
        <v>36.74</v>
      </c>
      <c r="F42" s="5"/>
      <c r="G42" s="5">
        <f aca="true" t="shared" si="11" ref="G42:J43">(INT(B42/100)*60)+(B42-((INT(B42/100)*100)))</f>
        <v>37.69</v>
      </c>
      <c r="H42" s="5">
        <f t="shared" si="11"/>
        <v>37.01</v>
      </c>
      <c r="I42" s="5">
        <f t="shared" si="11"/>
        <v>37.81</v>
      </c>
      <c r="J42" s="5">
        <f t="shared" si="11"/>
        <v>36.74</v>
      </c>
      <c r="K42" s="5">
        <f>SUM(H42:J42)/3</f>
        <v>37.18666666666667</v>
      </c>
      <c r="L42" s="5">
        <f>IF(K42&lt;G42,K42,G42)</f>
        <v>37.18666666666667</v>
      </c>
      <c r="M42" s="5" t="str">
        <f>IF(G42=L42,"**","NEW")</f>
        <v>NEW</v>
      </c>
      <c r="N42">
        <f>IF(M42="NEW",(INT(L42/60)*100)+(L42-(INT(L42/60)*60)),"*")</f>
        <v>37.18666666666667</v>
      </c>
      <c r="O42" s="7">
        <v>37.19</v>
      </c>
      <c r="P42" s="15">
        <f>1-(G42/L42)</f>
        <v>-0.013535317318035034</v>
      </c>
    </row>
    <row r="43" spans="1:16" ht="12.75">
      <c r="A43" s="9" t="s">
        <v>13</v>
      </c>
      <c r="B43" s="6">
        <v>122.09</v>
      </c>
      <c r="C43" s="6">
        <v>121.1</v>
      </c>
      <c r="D43" s="5">
        <v>122.09</v>
      </c>
      <c r="E43" s="5">
        <v>121.89</v>
      </c>
      <c r="F43" s="5"/>
      <c r="G43" s="5">
        <f t="shared" si="11"/>
        <v>82.09</v>
      </c>
      <c r="H43" s="5">
        <f t="shared" si="11"/>
        <v>81.1</v>
      </c>
      <c r="I43" s="5">
        <f t="shared" si="11"/>
        <v>82.09</v>
      </c>
      <c r="J43" s="5">
        <f t="shared" si="11"/>
        <v>81.89</v>
      </c>
      <c r="K43" s="5">
        <f>SUM(H43:J43)/3</f>
        <v>81.69333333333333</v>
      </c>
      <c r="L43" s="5">
        <f>IF(K43&lt;G43,K43,G43)</f>
        <v>81.69333333333333</v>
      </c>
      <c r="M43" s="5" t="str">
        <f>IF(G43=L43,"**","NEW")</f>
        <v>NEW</v>
      </c>
      <c r="N43">
        <f>IF(M43="NEW",(INT(L43/60)*100)+(L43-(INT(L43/60)*60)),"*")</f>
        <v>121.69333333333333</v>
      </c>
      <c r="O43" s="6">
        <v>121.69</v>
      </c>
      <c r="P43" s="15">
        <f>1-(G43/L43)</f>
        <v>-0.004855557369022545</v>
      </c>
    </row>
    <row r="44" spans="1:15" ht="12.75">
      <c r="A44" s="9" t="s">
        <v>14</v>
      </c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O44" s="6"/>
    </row>
    <row r="45" spans="1:15" ht="12.75">
      <c r="A45" s="9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O45" s="6"/>
    </row>
    <row r="46" spans="1:16" ht="12.75">
      <c r="A46" s="9" t="s">
        <v>15</v>
      </c>
      <c r="B46" s="6">
        <v>31.69</v>
      </c>
      <c r="C46" s="6">
        <v>31.82</v>
      </c>
      <c r="D46" s="5">
        <v>31.79</v>
      </c>
      <c r="E46" s="5">
        <v>31.43</v>
      </c>
      <c r="F46" s="5"/>
      <c r="G46" s="5">
        <f aca="true" t="shared" si="12" ref="G46:J47">(INT(B46/100)*60)+(B46-((INT(B46/100)*100)))</f>
        <v>31.69</v>
      </c>
      <c r="H46" s="5">
        <f t="shared" si="12"/>
        <v>31.82</v>
      </c>
      <c r="I46" s="5">
        <f t="shared" si="12"/>
        <v>31.79</v>
      </c>
      <c r="J46" s="5">
        <f t="shared" si="12"/>
        <v>31.43</v>
      </c>
      <c r="K46" s="5">
        <f>SUM(H46:J46)/3</f>
        <v>31.679999999999996</v>
      </c>
      <c r="L46" s="5">
        <f>IF(K46&lt;G46,K46,G46)</f>
        <v>31.679999999999996</v>
      </c>
      <c r="M46" s="5" t="str">
        <f>IF(G46=L46,"**","NEW")</f>
        <v>NEW</v>
      </c>
      <c r="N46">
        <f>IF(M46="NEW",(INT(L46/60)*100)+(L46-(INT(L46/60)*60)),"*")</f>
        <v>31.679999999999996</v>
      </c>
      <c r="O46" s="6">
        <v>31.69</v>
      </c>
      <c r="P46" s="15">
        <f>1-(G46/L46)</f>
        <v>-0.00031565656565679667</v>
      </c>
    </row>
    <row r="47" spans="1:16" ht="12.75">
      <c r="A47" s="9" t="s">
        <v>16</v>
      </c>
      <c r="B47" s="6">
        <v>112.39</v>
      </c>
      <c r="C47" s="6">
        <v>110.45</v>
      </c>
      <c r="D47" s="5">
        <v>112.45</v>
      </c>
      <c r="E47" s="5">
        <v>111.35</v>
      </c>
      <c r="F47" s="5"/>
      <c r="G47" s="5">
        <f t="shared" si="12"/>
        <v>72.39</v>
      </c>
      <c r="H47" s="5">
        <f t="shared" si="12"/>
        <v>70.45</v>
      </c>
      <c r="I47" s="5">
        <f t="shared" si="12"/>
        <v>72.45</v>
      </c>
      <c r="J47" s="5">
        <f t="shared" si="12"/>
        <v>71.35</v>
      </c>
      <c r="K47" s="5">
        <f>SUM(H47:J47)/3</f>
        <v>71.41666666666667</v>
      </c>
      <c r="L47" s="5">
        <f>IF(K47&lt;G47,K47,G47)</f>
        <v>71.41666666666667</v>
      </c>
      <c r="M47" s="5" t="str">
        <f>IF(G47=L47,"**","NEW")</f>
        <v>NEW</v>
      </c>
      <c r="N47">
        <f>IF(M47="NEW",(INT(L47/60)*100)+(L47-(INT(L47/60)*60)),"*")</f>
        <v>111.41666666666667</v>
      </c>
      <c r="O47" s="6">
        <v>111.49</v>
      </c>
      <c r="P47" s="15">
        <f>1-(G47/L47)</f>
        <v>-0.013628938156359238</v>
      </c>
    </row>
    <row r="48" spans="1:15" ht="12.75">
      <c r="A48" s="9" t="s">
        <v>17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O48" s="6"/>
    </row>
    <row r="49" spans="1:15" ht="12.75">
      <c r="A49" s="9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O49" s="6"/>
    </row>
    <row r="50" spans="1:16" ht="12.75">
      <c r="A50" s="9" t="s">
        <v>38</v>
      </c>
      <c r="B50" s="6">
        <v>111.79</v>
      </c>
      <c r="C50" s="6">
        <v>110.21</v>
      </c>
      <c r="D50" s="5">
        <v>111.92</v>
      </c>
      <c r="E50" s="5">
        <v>111.54</v>
      </c>
      <c r="F50" s="5"/>
      <c r="G50" s="5">
        <f aca="true" t="shared" si="13" ref="G50:J51">(INT(B50/100)*60)+(B50-((INT(B50/100)*100)))</f>
        <v>71.79</v>
      </c>
      <c r="H50" s="5">
        <f t="shared" si="13"/>
        <v>70.21</v>
      </c>
      <c r="I50" s="5">
        <f t="shared" si="13"/>
        <v>71.92</v>
      </c>
      <c r="J50" s="5">
        <f t="shared" si="13"/>
        <v>71.54</v>
      </c>
      <c r="K50" s="5">
        <f>SUM(H50:J50)/3</f>
        <v>71.22333333333334</v>
      </c>
      <c r="L50" s="5">
        <f>IF(K50&lt;G50,K50,G50)</f>
        <v>71.22333333333334</v>
      </c>
      <c r="M50" s="5" t="str">
        <f>IF(G50=L50,"**","NEW")</f>
        <v>NEW</v>
      </c>
      <c r="N50">
        <f>IF(M50="NEW",(INT(L50/60)*100)+(L50-(INT(L50/60)*60)),"*")</f>
        <v>111.22333333333334</v>
      </c>
      <c r="O50" s="6">
        <v>111.29</v>
      </c>
      <c r="P50" s="15">
        <f>1-(G50/L50)</f>
        <v>-0.007956194131136796</v>
      </c>
    </row>
    <row r="51" spans="1:16" ht="12.75">
      <c r="A51" s="9" t="s">
        <v>18</v>
      </c>
      <c r="B51" s="6">
        <v>231.89</v>
      </c>
      <c r="C51" s="6">
        <v>231.89</v>
      </c>
      <c r="D51" s="5">
        <v>231.89</v>
      </c>
      <c r="E51" s="5">
        <v>231.89</v>
      </c>
      <c r="F51" s="5"/>
      <c r="G51" s="5">
        <f t="shared" si="13"/>
        <v>151.89</v>
      </c>
      <c r="H51" s="5">
        <f t="shared" si="13"/>
        <v>151.89</v>
      </c>
      <c r="I51" s="5">
        <f t="shared" si="13"/>
        <v>151.89</v>
      </c>
      <c r="J51" s="5">
        <f t="shared" si="13"/>
        <v>151.89</v>
      </c>
      <c r="K51" s="5">
        <f>SUM(H51:J51)/3</f>
        <v>151.89</v>
      </c>
      <c r="L51" s="5">
        <f>IF(K51&lt;G51,K51,G51)</f>
        <v>151.89</v>
      </c>
      <c r="M51" s="5" t="str">
        <f>IF(G51=L51,"**","NEW")</f>
        <v>**</v>
      </c>
      <c r="N51" t="str">
        <f>IF(M51="NEW",(INT(L51/60)*100)+(L51-(INT(L51/60)*60)),"*")</f>
        <v>*</v>
      </c>
      <c r="O51" s="6">
        <v>231.89</v>
      </c>
      <c r="P51" s="15">
        <f>1-(G51/L51)</f>
        <v>0</v>
      </c>
    </row>
    <row r="52" spans="2:16" ht="12.75"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P52" s="15"/>
    </row>
  </sheetData>
  <sheetProtection/>
  <protectedRanges>
    <protectedRange password="C448" sqref="G1:N65536 B1:B65536 A37:A65536 A1:A7 A11:A33 C31:C51 C5:C25 O5:O25 O31:O51" name="Range1"/>
    <protectedRange password="C448" sqref="A35:A36" name="Range1_1"/>
    <protectedRange password="C448" sqref="A9:A10" name="Range1_2"/>
    <protectedRange password="C448" sqref="A8" name="Range1_3"/>
    <protectedRange password="C448" sqref="A34" name="Range1_4"/>
  </protectedRange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31">
      <selection activeCell="Q3" sqref="Q3"/>
    </sheetView>
  </sheetViews>
  <sheetFormatPr defaultColWidth="9.140625" defaultRowHeight="12.75"/>
  <cols>
    <col min="1" max="1" width="12.7109375" style="0" customWidth="1"/>
    <col min="7" max="7" width="10.140625" style="0" bestFit="1" customWidth="1"/>
    <col min="12" max="12" width="10.28125" style="0" customWidth="1"/>
    <col min="13" max="13" width="9.140625" style="5" customWidth="1"/>
  </cols>
  <sheetData>
    <row r="1" spans="1:15" ht="12.75">
      <c r="A1" t="s">
        <v>0</v>
      </c>
      <c r="O1" s="2" t="s">
        <v>47</v>
      </c>
    </row>
    <row r="2" spans="1:15" s="1" customFormat="1" ht="12.75">
      <c r="A2" s="1" t="s">
        <v>37</v>
      </c>
      <c r="G2" s="1" t="s">
        <v>29</v>
      </c>
      <c r="M2" s="2"/>
      <c r="O2" s="1" t="s">
        <v>48</v>
      </c>
    </row>
    <row r="3" spans="1:15" s="2" customFormat="1" ht="12.75">
      <c r="A3" s="3" t="s">
        <v>2</v>
      </c>
      <c r="B3" s="2">
        <v>2007</v>
      </c>
      <c r="C3" s="2" t="s">
        <v>24</v>
      </c>
      <c r="D3" s="2" t="s">
        <v>24</v>
      </c>
      <c r="E3" s="2" t="s">
        <v>24</v>
      </c>
      <c r="G3" s="2">
        <v>2007</v>
      </c>
      <c r="H3" s="2" t="s">
        <v>24</v>
      </c>
      <c r="I3" s="2" t="s">
        <v>24</v>
      </c>
      <c r="J3" s="2" t="s">
        <v>24</v>
      </c>
      <c r="K3" s="2" t="s">
        <v>30</v>
      </c>
      <c r="L3" s="2" t="s">
        <v>27</v>
      </c>
      <c r="N3" s="2" t="s">
        <v>33</v>
      </c>
      <c r="O3" s="2" t="s">
        <v>49</v>
      </c>
    </row>
    <row r="4" spans="1:16" s="2" customFormat="1" ht="12.75">
      <c r="A4" s="2" t="s">
        <v>25</v>
      </c>
      <c r="B4" s="2" t="s">
        <v>23</v>
      </c>
      <c r="C4" s="2">
        <v>2007</v>
      </c>
      <c r="D4" s="2">
        <v>2005</v>
      </c>
      <c r="E4" s="2">
        <v>2006</v>
      </c>
      <c r="G4" s="2" t="s">
        <v>23</v>
      </c>
      <c r="H4" s="2">
        <v>2004</v>
      </c>
      <c r="I4" s="2">
        <v>2005</v>
      </c>
      <c r="J4" s="2">
        <v>2006</v>
      </c>
      <c r="K4" s="2" t="s">
        <v>26</v>
      </c>
      <c r="L4" s="2" t="s">
        <v>31</v>
      </c>
      <c r="M4" s="2" t="s">
        <v>28</v>
      </c>
      <c r="N4" s="2" t="s">
        <v>34</v>
      </c>
      <c r="O4" s="2" t="s">
        <v>50</v>
      </c>
      <c r="P4" s="1" t="s">
        <v>57</v>
      </c>
    </row>
    <row r="5" spans="1:16" ht="12.75">
      <c r="A5" s="9" t="s">
        <v>6</v>
      </c>
      <c r="B5" s="7">
        <v>25.69</v>
      </c>
      <c r="C5" s="7">
        <v>26.01</v>
      </c>
      <c r="D5" s="5">
        <v>25.76</v>
      </c>
      <c r="E5" s="5">
        <v>25.25</v>
      </c>
      <c r="F5" s="5"/>
      <c r="G5" s="5">
        <f aca="true" t="shared" si="0" ref="G5:J18">(INT(B5/100)*60)+(B5-((INT(B5/100)*100)))</f>
        <v>25.69</v>
      </c>
      <c r="H5" s="5">
        <f t="shared" si="0"/>
        <v>26.01</v>
      </c>
      <c r="I5" s="5">
        <f t="shared" si="0"/>
        <v>25.76</v>
      </c>
      <c r="J5" s="5">
        <f t="shared" si="0"/>
        <v>25.25</v>
      </c>
      <c r="K5" s="5">
        <f>SUM(H5:J5)/3</f>
        <v>25.673333333333336</v>
      </c>
      <c r="L5" s="5">
        <f>IF(K5&lt;G5,K5,G5)</f>
        <v>25.673333333333336</v>
      </c>
      <c r="M5" s="5" t="str">
        <f>IF(G5=L5,"**","NEW")</f>
        <v>NEW</v>
      </c>
      <c r="N5">
        <f>IF(M5="NEW",(INT(L5/60)*100)+(L5-(INT(L5/60)*60)),"*")</f>
        <v>25.673333333333336</v>
      </c>
      <c r="O5" s="7">
        <v>25.69</v>
      </c>
      <c r="P5" s="15">
        <f aca="true" t="shared" si="1" ref="P5:P10">1-(G5/L5)</f>
        <v>-0.0006491820306413487</v>
      </c>
    </row>
    <row r="6" spans="1:16" ht="12.75">
      <c r="A6" s="9" t="s">
        <v>7</v>
      </c>
      <c r="B6" s="7">
        <v>55.69</v>
      </c>
      <c r="C6" s="7">
        <v>55.69</v>
      </c>
      <c r="D6" s="5">
        <v>55.9</v>
      </c>
      <c r="E6" s="5">
        <v>55.55</v>
      </c>
      <c r="F6" s="5"/>
      <c r="G6" s="5">
        <f t="shared" si="0"/>
        <v>55.69</v>
      </c>
      <c r="H6" s="5">
        <f t="shared" si="0"/>
        <v>55.69</v>
      </c>
      <c r="I6" s="5">
        <f t="shared" si="0"/>
        <v>55.9</v>
      </c>
      <c r="J6" s="5">
        <f t="shared" si="0"/>
        <v>55.55</v>
      </c>
      <c r="K6" s="5">
        <f>SUM(H6:J6)/3</f>
        <v>55.71333333333333</v>
      </c>
      <c r="L6" s="5">
        <f>IF(K6&lt;G6,K6,G6)</f>
        <v>55.69</v>
      </c>
      <c r="M6" s="5" t="str">
        <f>IF(G6=L6,"**","NEW")</f>
        <v>**</v>
      </c>
      <c r="N6" t="str">
        <f>IF(M6="NEW",(INT(L6/60)*100)+(L6-(INT(L6/60)*60)),"*")</f>
        <v>*</v>
      </c>
      <c r="O6" s="7">
        <v>55.69</v>
      </c>
      <c r="P6" s="15">
        <f t="shared" si="1"/>
        <v>0</v>
      </c>
    </row>
    <row r="7" spans="1:16" ht="12.75">
      <c r="A7" s="9" t="s">
        <v>8</v>
      </c>
      <c r="B7" s="6">
        <v>200.59</v>
      </c>
      <c r="C7" s="6">
        <v>159.1</v>
      </c>
      <c r="D7" s="5">
        <v>201.6</v>
      </c>
      <c r="E7" s="5">
        <v>200.95</v>
      </c>
      <c r="F7" s="5"/>
      <c r="G7" s="5">
        <f t="shared" si="0"/>
        <v>120.59</v>
      </c>
      <c r="H7" s="5">
        <f t="shared" si="0"/>
        <v>119.1</v>
      </c>
      <c r="I7" s="5">
        <f t="shared" si="0"/>
        <v>121.6</v>
      </c>
      <c r="J7" s="5">
        <f t="shared" si="0"/>
        <v>120.94999999999999</v>
      </c>
      <c r="K7" s="5">
        <f>SUM(H7:J7)/3</f>
        <v>120.55</v>
      </c>
      <c r="L7" s="5">
        <f>IF(K7&lt;G7,K7,G7)</f>
        <v>120.55</v>
      </c>
      <c r="M7" s="5" t="str">
        <f>IF(G7=L7,"**","NEW")</f>
        <v>NEW</v>
      </c>
      <c r="N7">
        <f>IF(M7="NEW",(INT(L7/60)*100)+(L7-(INT(L7/60)*60)),"*")</f>
        <v>200.55</v>
      </c>
      <c r="O7" s="6">
        <v>200.59</v>
      </c>
      <c r="P7" s="15">
        <f t="shared" si="1"/>
        <v>-0.0003318125259228477</v>
      </c>
    </row>
    <row r="8" spans="1:16" ht="12.75">
      <c r="A8" s="9" t="s">
        <v>39</v>
      </c>
      <c r="B8" s="6">
        <v>530.09</v>
      </c>
      <c r="C8" s="6">
        <v>526</v>
      </c>
      <c r="D8" s="5">
        <v>535.49</v>
      </c>
      <c r="E8" s="5">
        <v>525.25</v>
      </c>
      <c r="F8" s="5"/>
      <c r="G8" s="5">
        <f t="shared" si="0"/>
        <v>330.09000000000003</v>
      </c>
      <c r="H8" s="5">
        <f t="shared" si="0"/>
        <v>326</v>
      </c>
      <c r="I8" s="5">
        <f t="shared" si="0"/>
        <v>335.49</v>
      </c>
      <c r="J8" s="5">
        <f t="shared" si="0"/>
        <v>325.25</v>
      </c>
      <c r="K8" s="5">
        <f>SUM(H8:J8)/3</f>
        <v>328.91333333333336</v>
      </c>
      <c r="L8" s="5">
        <f>IF(K8&lt;G8,K8,G8)</f>
        <v>328.91333333333336</v>
      </c>
      <c r="M8" s="5" t="str">
        <f>IF(G8=L8,"**","NEW")</f>
        <v>NEW</v>
      </c>
      <c r="N8">
        <f>IF(M8="NEW",(INT(L8/60)*100)+(L8-(INT(L8/60)*60)),"*")</f>
        <v>528.9133333333334</v>
      </c>
      <c r="O8" s="7">
        <v>228.99</v>
      </c>
      <c r="P8" s="15">
        <f t="shared" si="1"/>
        <v>-0.0035774368121288536</v>
      </c>
    </row>
    <row r="9" spans="1:16" ht="12.75">
      <c r="A9" s="9" t="s">
        <v>40</v>
      </c>
      <c r="B9" s="6">
        <v>1110.99</v>
      </c>
      <c r="C9" s="6">
        <v>1110.99</v>
      </c>
      <c r="D9" s="5">
        <v>1129.79</v>
      </c>
      <c r="E9" s="5">
        <v>1050.33</v>
      </c>
      <c r="F9" s="5"/>
      <c r="G9" s="5">
        <f t="shared" si="0"/>
        <v>670.99</v>
      </c>
      <c r="H9" s="5">
        <f t="shared" si="0"/>
        <v>670.99</v>
      </c>
      <c r="I9" s="5">
        <f t="shared" si="0"/>
        <v>689.79</v>
      </c>
      <c r="J9" s="5">
        <f t="shared" si="0"/>
        <v>650.3299999999999</v>
      </c>
      <c r="K9" s="5">
        <f aca="true" t="shared" si="2" ref="K9:K26">SUM(H9:J9)/3</f>
        <v>670.37</v>
      </c>
      <c r="L9" s="5">
        <f aca="true" t="shared" si="3" ref="L9:L26">IF(K9&lt;G9,K9,G9)</f>
        <v>670.37</v>
      </c>
      <c r="M9" s="5" t="str">
        <f aca="true" t="shared" si="4" ref="M9:M26">IF(G9=L9,"**","NEW")</f>
        <v>NEW</v>
      </c>
      <c r="N9">
        <f aca="true" t="shared" si="5" ref="N9:N26">IF(M9="NEW",(INT(L9/60)*100)+(L9-(INT(L9/60)*60)),"*")</f>
        <v>1110.37</v>
      </c>
      <c r="O9" s="6">
        <v>1110.39</v>
      </c>
      <c r="P9" s="15">
        <f t="shared" si="1"/>
        <v>-0.0009248623894266839</v>
      </c>
    </row>
    <row r="10" spans="1:16" ht="12.75">
      <c r="A10" s="9" t="s">
        <v>41</v>
      </c>
      <c r="B10" s="6">
        <v>1939.49</v>
      </c>
      <c r="C10" s="6">
        <v>1927.95</v>
      </c>
      <c r="D10" s="5">
        <v>1939.49</v>
      </c>
      <c r="E10" s="5">
        <v>1939.49</v>
      </c>
      <c r="F10" s="5"/>
      <c r="G10" s="5">
        <f t="shared" si="0"/>
        <v>1179.49</v>
      </c>
      <c r="H10" s="5">
        <f t="shared" si="0"/>
        <v>1167.95</v>
      </c>
      <c r="I10" s="5">
        <f t="shared" si="0"/>
        <v>1179.49</v>
      </c>
      <c r="J10" s="5">
        <f t="shared" si="0"/>
        <v>1179.49</v>
      </c>
      <c r="K10" s="5">
        <f t="shared" si="2"/>
        <v>1175.6433333333334</v>
      </c>
      <c r="L10" s="5">
        <f t="shared" si="3"/>
        <v>1175.6433333333334</v>
      </c>
      <c r="M10" s="5" t="str">
        <f t="shared" si="4"/>
        <v>NEW</v>
      </c>
      <c r="N10">
        <f t="shared" si="5"/>
        <v>1935.6433333333334</v>
      </c>
      <c r="O10" s="6">
        <v>1935.69</v>
      </c>
      <c r="P10" s="15">
        <f t="shared" si="1"/>
        <v>-0.0032719674050802894</v>
      </c>
    </row>
    <row r="11" spans="1:15" ht="12.75">
      <c r="A11" s="9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O11" s="6"/>
    </row>
    <row r="12" spans="1:16" ht="12.75">
      <c r="A12" s="9" t="s">
        <v>11</v>
      </c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O12" s="6"/>
      <c r="P12" s="15"/>
    </row>
    <row r="13" spans="1:16" ht="12.75">
      <c r="A13" s="9" t="s">
        <v>9</v>
      </c>
      <c r="B13" s="6">
        <v>104.59</v>
      </c>
      <c r="C13" s="6">
        <v>105.74</v>
      </c>
      <c r="D13" s="5">
        <v>104.67</v>
      </c>
      <c r="E13" s="5">
        <v>103.76</v>
      </c>
      <c r="F13" s="5"/>
      <c r="G13" s="5">
        <f t="shared" si="0"/>
        <v>64.59</v>
      </c>
      <c r="H13" s="5">
        <f t="shared" si="0"/>
        <v>65.74</v>
      </c>
      <c r="I13" s="5">
        <f t="shared" si="0"/>
        <v>64.67</v>
      </c>
      <c r="J13" s="5">
        <f t="shared" si="0"/>
        <v>63.760000000000005</v>
      </c>
      <c r="K13" s="5">
        <f t="shared" si="2"/>
        <v>64.72333333333334</v>
      </c>
      <c r="L13" s="5">
        <f t="shared" si="3"/>
        <v>64.59</v>
      </c>
      <c r="M13" s="5" t="str">
        <f t="shared" si="4"/>
        <v>**</v>
      </c>
      <c r="N13" t="str">
        <f t="shared" si="5"/>
        <v>*</v>
      </c>
      <c r="O13" s="6">
        <v>104.59</v>
      </c>
      <c r="P13" s="15">
        <f>1-(G13/L13)</f>
        <v>0</v>
      </c>
    </row>
    <row r="14" spans="1:16" ht="12.75">
      <c r="A14" s="9" t="s">
        <v>10</v>
      </c>
      <c r="B14" s="6">
        <v>220.79</v>
      </c>
      <c r="C14" s="6">
        <v>216.59</v>
      </c>
      <c r="D14" s="5">
        <v>223.12</v>
      </c>
      <c r="E14" s="5">
        <v>219.39</v>
      </c>
      <c r="F14" s="5"/>
      <c r="G14" s="5">
        <f t="shared" si="0"/>
        <v>140.79</v>
      </c>
      <c r="H14" s="5">
        <f t="shared" si="0"/>
        <v>136.59</v>
      </c>
      <c r="I14" s="5">
        <f t="shared" si="0"/>
        <v>143.12</v>
      </c>
      <c r="J14" s="5">
        <f t="shared" si="0"/>
        <v>139.39</v>
      </c>
      <c r="K14" s="5">
        <f t="shared" si="2"/>
        <v>139.70000000000002</v>
      </c>
      <c r="L14" s="5">
        <f t="shared" si="3"/>
        <v>139.70000000000002</v>
      </c>
      <c r="M14" s="5" t="str">
        <f t="shared" si="4"/>
        <v>NEW</v>
      </c>
      <c r="N14">
        <f t="shared" si="5"/>
        <v>219.70000000000002</v>
      </c>
      <c r="O14" s="6">
        <v>219.79</v>
      </c>
      <c r="P14" s="15">
        <f>1-(G14/L14)</f>
        <v>-0.0078024337866855475</v>
      </c>
    </row>
    <row r="15" spans="1:15" ht="12.75">
      <c r="A15" s="9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O15" s="6"/>
    </row>
    <row r="16" spans="1:16" ht="12.75">
      <c r="A16" s="9" t="s">
        <v>12</v>
      </c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O16" s="6"/>
      <c r="P16" s="15"/>
    </row>
    <row r="17" spans="1:16" ht="12.75">
      <c r="A17" s="9" t="s">
        <v>13</v>
      </c>
      <c r="B17" s="6">
        <v>113.99</v>
      </c>
      <c r="C17" s="6">
        <v>113.99</v>
      </c>
      <c r="D17" s="5">
        <v>115.6</v>
      </c>
      <c r="E17" s="5">
        <v>111.38</v>
      </c>
      <c r="F17" s="5"/>
      <c r="G17" s="5">
        <f t="shared" si="0"/>
        <v>73.99</v>
      </c>
      <c r="H17" s="5">
        <f t="shared" si="0"/>
        <v>73.99</v>
      </c>
      <c r="I17" s="5">
        <f t="shared" si="0"/>
        <v>75.6</v>
      </c>
      <c r="J17" s="5">
        <f t="shared" si="0"/>
        <v>71.38</v>
      </c>
      <c r="K17" s="5">
        <f t="shared" si="2"/>
        <v>73.65666666666665</v>
      </c>
      <c r="L17" s="5">
        <f t="shared" si="3"/>
        <v>73.65666666666665</v>
      </c>
      <c r="M17" s="5" t="str">
        <f t="shared" si="4"/>
        <v>NEW</v>
      </c>
      <c r="N17">
        <f t="shared" si="5"/>
        <v>113.65666666666665</v>
      </c>
      <c r="O17" s="6">
        <v>113.69</v>
      </c>
      <c r="P17" s="15">
        <f>1-(G17/L17)</f>
        <v>-0.004525501199257986</v>
      </c>
    </row>
    <row r="18" spans="1:16" ht="12.75">
      <c r="A18" s="9" t="s">
        <v>14</v>
      </c>
      <c r="B18" s="6">
        <v>243.89</v>
      </c>
      <c r="C18" s="6">
        <v>243.57</v>
      </c>
      <c r="D18" s="5">
        <v>245.64</v>
      </c>
      <c r="E18" s="5">
        <v>241.12</v>
      </c>
      <c r="F18" s="5"/>
      <c r="G18" s="5">
        <f t="shared" si="0"/>
        <v>163.89</v>
      </c>
      <c r="H18" s="5">
        <f t="shared" si="0"/>
        <v>163.57</v>
      </c>
      <c r="I18" s="5">
        <f t="shared" si="0"/>
        <v>165.64</v>
      </c>
      <c r="J18" s="5">
        <f t="shared" si="0"/>
        <v>161.12</v>
      </c>
      <c r="K18" s="5">
        <f t="shared" si="2"/>
        <v>163.44333333333333</v>
      </c>
      <c r="L18" s="5">
        <f t="shared" si="3"/>
        <v>163.44333333333333</v>
      </c>
      <c r="M18" s="5" t="str">
        <f t="shared" si="4"/>
        <v>NEW</v>
      </c>
      <c r="N18">
        <f t="shared" si="5"/>
        <v>243.44333333333333</v>
      </c>
      <c r="O18" s="6">
        <v>243.49</v>
      </c>
      <c r="P18" s="15">
        <f>1-(G18/L18)</f>
        <v>-0.0027328533844552805</v>
      </c>
    </row>
    <row r="19" spans="1:15" ht="12.75">
      <c r="A19" s="9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O19" s="6"/>
    </row>
    <row r="20" spans="1:16" ht="12.75">
      <c r="A20" s="9" t="s">
        <v>15</v>
      </c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O20" s="6"/>
      <c r="P20" s="15"/>
    </row>
    <row r="21" spans="1:16" ht="12.75">
      <c r="A21" s="9" t="s">
        <v>16</v>
      </c>
      <c r="B21" s="6">
        <v>103.49</v>
      </c>
      <c r="C21" s="6">
        <v>105.72</v>
      </c>
      <c r="D21" s="5">
        <v>103.3</v>
      </c>
      <c r="E21" s="5">
        <v>103.15</v>
      </c>
      <c r="F21" s="5"/>
      <c r="G21" s="5">
        <f aca="true" t="shared" si="6" ref="G21:J26">(INT(B21/100)*60)+(B21-((INT(B21/100)*100)))</f>
        <v>63.489999999999995</v>
      </c>
      <c r="H21" s="5">
        <f t="shared" si="6"/>
        <v>65.72</v>
      </c>
      <c r="I21" s="5">
        <f t="shared" si="6"/>
        <v>63.3</v>
      </c>
      <c r="J21" s="5">
        <f t="shared" si="6"/>
        <v>63.150000000000006</v>
      </c>
      <c r="K21" s="5">
        <f t="shared" si="2"/>
        <v>64.05666666666666</v>
      </c>
      <c r="L21" s="5">
        <f t="shared" si="3"/>
        <v>63.489999999999995</v>
      </c>
      <c r="M21" s="5" t="str">
        <f t="shared" si="4"/>
        <v>**</v>
      </c>
      <c r="N21" t="str">
        <f t="shared" si="5"/>
        <v>*</v>
      </c>
      <c r="O21" s="6">
        <v>103.49</v>
      </c>
      <c r="P21" s="15">
        <f>1-(G21/L21)</f>
        <v>0</v>
      </c>
    </row>
    <row r="22" spans="1:16" ht="12.75">
      <c r="A22" s="9" t="s">
        <v>17</v>
      </c>
      <c r="B22" s="6">
        <v>234.59</v>
      </c>
      <c r="C22" s="6">
        <v>229.62</v>
      </c>
      <c r="D22" s="5">
        <v>234.59</v>
      </c>
      <c r="E22" s="5">
        <v>234.59</v>
      </c>
      <c r="F22" s="5"/>
      <c r="G22" s="5">
        <f t="shared" si="6"/>
        <v>154.59</v>
      </c>
      <c r="H22" s="5">
        <f t="shared" si="6"/>
        <v>149.62</v>
      </c>
      <c r="I22" s="5">
        <f t="shared" si="6"/>
        <v>154.59</v>
      </c>
      <c r="J22" s="5">
        <f t="shared" si="6"/>
        <v>154.59</v>
      </c>
      <c r="K22" s="5">
        <f t="shared" si="2"/>
        <v>152.93333333333337</v>
      </c>
      <c r="L22" s="5">
        <f t="shared" si="3"/>
        <v>152.93333333333337</v>
      </c>
      <c r="M22" s="5" t="str">
        <f t="shared" si="4"/>
        <v>NEW</v>
      </c>
      <c r="N22">
        <f t="shared" si="5"/>
        <v>232.93333333333337</v>
      </c>
      <c r="O22" s="6">
        <v>232.99</v>
      </c>
      <c r="P22" s="15">
        <f>1-(G22/L22)</f>
        <v>-0.010832606800348588</v>
      </c>
    </row>
    <row r="23" spans="1:15" ht="12.75">
      <c r="A23" s="9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O23" s="6"/>
    </row>
    <row r="24" spans="1:15" ht="12.75">
      <c r="A24" s="9"/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O24" s="6"/>
    </row>
    <row r="25" spans="1:16" ht="12.75">
      <c r="A25" s="9" t="s">
        <v>18</v>
      </c>
      <c r="B25" s="7">
        <v>218.49</v>
      </c>
      <c r="C25" s="7">
        <v>220.48</v>
      </c>
      <c r="D25" s="5">
        <v>217.64</v>
      </c>
      <c r="E25" s="5">
        <v>217.12</v>
      </c>
      <c r="F25" s="5"/>
      <c r="G25" s="5">
        <f t="shared" si="6"/>
        <v>138.49</v>
      </c>
      <c r="H25" s="5">
        <f t="shared" si="6"/>
        <v>140.48</v>
      </c>
      <c r="I25" s="5">
        <f t="shared" si="6"/>
        <v>137.64</v>
      </c>
      <c r="J25" s="5">
        <f t="shared" si="6"/>
        <v>137.12</v>
      </c>
      <c r="K25" s="5">
        <f t="shared" si="2"/>
        <v>138.41333333333333</v>
      </c>
      <c r="L25" s="5">
        <f t="shared" si="3"/>
        <v>138.41333333333333</v>
      </c>
      <c r="M25" s="5" t="str">
        <f t="shared" si="4"/>
        <v>NEW</v>
      </c>
      <c r="N25">
        <f t="shared" si="5"/>
        <v>218.41333333333333</v>
      </c>
      <c r="O25" s="7">
        <v>218.49</v>
      </c>
      <c r="P25" s="15">
        <f>1-(G25/L25)</f>
        <v>-0.0005538965417590802</v>
      </c>
    </row>
    <row r="26" spans="1:16" ht="12.75">
      <c r="A26" s="9" t="s">
        <v>19</v>
      </c>
      <c r="B26" s="12">
        <v>501.79</v>
      </c>
      <c r="C26" s="12">
        <v>502.58</v>
      </c>
      <c r="D26" s="5">
        <v>500.63</v>
      </c>
      <c r="E26" s="5">
        <v>500.66</v>
      </c>
      <c r="F26" s="5"/>
      <c r="G26" s="5">
        <f t="shared" si="6"/>
        <v>301.79</v>
      </c>
      <c r="H26" s="5">
        <f t="shared" si="6"/>
        <v>302.58</v>
      </c>
      <c r="I26" s="5">
        <f t="shared" si="6"/>
        <v>300.63</v>
      </c>
      <c r="J26" s="5">
        <f t="shared" si="6"/>
        <v>300.66</v>
      </c>
      <c r="K26" s="5">
        <f t="shared" si="2"/>
        <v>301.29</v>
      </c>
      <c r="L26" s="5">
        <f t="shared" si="3"/>
        <v>301.29</v>
      </c>
      <c r="M26" s="5" t="str">
        <f t="shared" si="4"/>
        <v>NEW</v>
      </c>
      <c r="N26">
        <f t="shared" si="5"/>
        <v>501.29</v>
      </c>
      <c r="O26" s="12">
        <v>501.29</v>
      </c>
      <c r="P26" s="15">
        <f>1-(G26/L26)</f>
        <v>-0.0016595306847224656</v>
      </c>
    </row>
    <row r="28" spans="3:15" ht="12.75">
      <c r="C28" s="1"/>
      <c r="O28" s="2" t="s">
        <v>47</v>
      </c>
    </row>
    <row r="29" spans="1:15" s="1" customFormat="1" ht="12.75">
      <c r="A29" s="1" t="s">
        <v>37</v>
      </c>
      <c r="G29" s="1" t="s">
        <v>29</v>
      </c>
      <c r="M29" s="2"/>
      <c r="O29" s="1" t="s">
        <v>48</v>
      </c>
    </row>
    <row r="30" spans="1:15" s="1" customFormat="1" ht="12.75">
      <c r="A30" s="3" t="s">
        <v>2</v>
      </c>
      <c r="B30" s="2">
        <v>2007</v>
      </c>
      <c r="C30" s="2" t="s">
        <v>24</v>
      </c>
      <c r="D30" s="2" t="s">
        <v>24</v>
      </c>
      <c r="E30" s="2" t="s">
        <v>24</v>
      </c>
      <c r="F30" s="2"/>
      <c r="G30" s="2">
        <v>2007</v>
      </c>
      <c r="H30" s="2" t="s">
        <v>24</v>
      </c>
      <c r="I30" s="2" t="s">
        <v>24</v>
      </c>
      <c r="J30" s="2" t="s">
        <v>24</v>
      </c>
      <c r="K30" s="2" t="s">
        <v>30</v>
      </c>
      <c r="L30" s="2" t="s">
        <v>27</v>
      </c>
      <c r="M30" s="2"/>
      <c r="O30" s="2" t="s">
        <v>49</v>
      </c>
    </row>
    <row r="31" spans="1:16" s="1" customFormat="1" ht="12.75">
      <c r="A31" s="2" t="s">
        <v>32</v>
      </c>
      <c r="B31" s="2" t="s">
        <v>23</v>
      </c>
      <c r="C31" s="2">
        <v>2007</v>
      </c>
      <c r="D31" s="2">
        <v>2005</v>
      </c>
      <c r="E31" s="2">
        <v>2006</v>
      </c>
      <c r="F31" s="2"/>
      <c r="G31" s="2" t="s">
        <v>23</v>
      </c>
      <c r="H31" s="2">
        <v>2004</v>
      </c>
      <c r="I31" s="2">
        <v>2005</v>
      </c>
      <c r="J31" s="2">
        <v>2006</v>
      </c>
      <c r="K31" s="2" t="s">
        <v>26</v>
      </c>
      <c r="L31" s="2" t="s">
        <v>31</v>
      </c>
      <c r="M31" s="2" t="s">
        <v>28</v>
      </c>
      <c r="O31" s="2" t="s">
        <v>50</v>
      </c>
      <c r="P31" s="1" t="s">
        <v>57</v>
      </c>
    </row>
    <row r="32" spans="1:16" ht="12.75">
      <c r="A32" s="9" t="s">
        <v>6</v>
      </c>
      <c r="B32" s="6">
        <v>26.79</v>
      </c>
      <c r="C32" s="6">
        <v>27.96</v>
      </c>
      <c r="D32" s="5">
        <v>26.85</v>
      </c>
      <c r="E32" s="5">
        <v>26.44</v>
      </c>
      <c r="F32" s="5"/>
      <c r="G32" s="5">
        <f aca="true" t="shared" si="7" ref="G32:J45">(INT(B32/100)*60)+(B32-((INT(B32/100)*100)))</f>
        <v>26.79</v>
      </c>
      <c r="H32" s="5">
        <f t="shared" si="7"/>
        <v>27.96</v>
      </c>
      <c r="I32" s="5">
        <f t="shared" si="7"/>
        <v>26.85</v>
      </c>
      <c r="J32" s="5">
        <f t="shared" si="7"/>
        <v>26.44</v>
      </c>
      <c r="K32" s="5">
        <f>SUM(H32:J32)/3</f>
        <v>27.083333333333332</v>
      </c>
      <c r="L32" s="5">
        <f>IF(K32&lt;G32,K32,G32)</f>
        <v>26.79</v>
      </c>
      <c r="M32" s="5" t="str">
        <f>IF(G32=L32,"**","NEW")</f>
        <v>**</v>
      </c>
      <c r="N32" t="str">
        <f>IF(M32="NEW",(INT(L32/60)*100)+(L32-(INT(L32/60)*60)),"*")</f>
        <v>*</v>
      </c>
      <c r="O32" s="6">
        <v>26.79</v>
      </c>
      <c r="P32" s="15">
        <f aca="true" t="shared" si="8" ref="P32:P37">1-(G32/L32)</f>
        <v>0</v>
      </c>
    </row>
    <row r="33" spans="1:16" ht="12.75">
      <c r="A33" s="9" t="s">
        <v>7</v>
      </c>
      <c r="B33" s="6">
        <v>58.09</v>
      </c>
      <c r="C33" s="6">
        <v>58.09</v>
      </c>
      <c r="D33" s="5">
        <v>57.97</v>
      </c>
      <c r="E33" s="5">
        <v>57.49</v>
      </c>
      <c r="F33" s="5"/>
      <c r="G33" s="5">
        <f t="shared" si="7"/>
        <v>58.09</v>
      </c>
      <c r="H33" s="5">
        <f t="shared" si="7"/>
        <v>58.09</v>
      </c>
      <c r="I33" s="5">
        <f t="shared" si="7"/>
        <v>57.97</v>
      </c>
      <c r="J33" s="5">
        <f t="shared" si="7"/>
        <v>57.49</v>
      </c>
      <c r="K33" s="5">
        <f>SUM(H33:J33)/3</f>
        <v>57.85</v>
      </c>
      <c r="L33" s="5">
        <f>IF(K33&lt;G33,K33,G33)</f>
        <v>57.85</v>
      </c>
      <c r="M33" s="5" t="str">
        <f>IF(G33=L33,"**","NEW")</f>
        <v>NEW</v>
      </c>
      <c r="N33">
        <f>IF(M33="NEW",(INT(L33/60)*100)+(L33-(INT(L33/60)*60)),"*")</f>
        <v>57.85</v>
      </c>
      <c r="O33" s="6">
        <v>57.89</v>
      </c>
      <c r="P33" s="15">
        <f t="shared" si="8"/>
        <v>-0.004148660328435749</v>
      </c>
    </row>
    <row r="34" spans="1:16" ht="12.75">
      <c r="A34" s="9" t="s">
        <v>8</v>
      </c>
      <c r="B34" s="6">
        <v>204.99</v>
      </c>
      <c r="C34" s="6">
        <v>213.82</v>
      </c>
      <c r="D34" s="5">
        <v>204.67</v>
      </c>
      <c r="E34" s="5">
        <v>204.37</v>
      </c>
      <c r="F34" s="5"/>
      <c r="G34" s="5">
        <f t="shared" si="7"/>
        <v>124.99000000000001</v>
      </c>
      <c r="H34" s="5">
        <f t="shared" si="7"/>
        <v>133.82</v>
      </c>
      <c r="I34" s="5">
        <f t="shared" si="7"/>
        <v>124.66999999999999</v>
      </c>
      <c r="J34" s="5">
        <f t="shared" si="7"/>
        <v>124.37</v>
      </c>
      <c r="K34" s="5">
        <f>SUM(H34:J34)/3</f>
        <v>127.62</v>
      </c>
      <c r="L34" s="5">
        <f>IF(K34&lt;G34,K34,G34)</f>
        <v>124.99000000000001</v>
      </c>
      <c r="M34" s="5" t="str">
        <f>IF(G34=L34,"**","NEW")</f>
        <v>**</v>
      </c>
      <c r="N34" t="str">
        <f>IF(M34="NEW",(INT(L34/60)*100)+(L34-(INT(L34/60)*60)),"*")</f>
        <v>*</v>
      </c>
      <c r="O34" s="6">
        <v>204.99</v>
      </c>
      <c r="P34" s="15">
        <f t="shared" si="8"/>
        <v>0</v>
      </c>
    </row>
    <row r="35" spans="1:16" ht="12.75">
      <c r="A35" s="9" t="s">
        <v>39</v>
      </c>
      <c r="B35" s="6">
        <v>539.79</v>
      </c>
      <c r="C35" s="6">
        <v>547.06</v>
      </c>
      <c r="D35" s="5">
        <v>536.98</v>
      </c>
      <c r="E35" s="5">
        <v>549.18</v>
      </c>
      <c r="F35" s="5"/>
      <c r="G35" s="5">
        <f t="shared" si="7"/>
        <v>339.78999999999996</v>
      </c>
      <c r="H35" s="5">
        <f t="shared" si="7"/>
        <v>347.05999999999995</v>
      </c>
      <c r="I35" s="5">
        <f t="shared" si="7"/>
        <v>336.98</v>
      </c>
      <c r="J35" s="5">
        <f t="shared" si="7"/>
        <v>349.17999999999995</v>
      </c>
      <c r="K35" s="5">
        <f>SUM(H35:J35)/3</f>
        <v>344.4066666666666</v>
      </c>
      <c r="L35" s="5">
        <f>IF(K35&lt;G35,K35,G35)</f>
        <v>339.78999999999996</v>
      </c>
      <c r="M35" s="5" t="str">
        <f>IF(G35=L35,"**","NEW")</f>
        <v>**</v>
      </c>
      <c r="N35" t="str">
        <f>IF(M35="NEW",(INT(L35/60)*100)+(L35-(INT(L35/60)*60)),"*")</f>
        <v>*</v>
      </c>
      <c r="O35" s="6">
        <v>539.79</v>
      </c>
      <c r="P35" s="15">
        <f t="shared" si="8"/>
        <v>0</v>
      </c>
    </row>
    <row r="36" spans="1:16" ht="12.75">
      <c r="A36" s="9" t="s">
        <v>40</v>
      </c>
      <c r="B36" s="6">
        <v>1128.49</v>
      </c>
      <c r="C36" s="6">
        <v>1128.49</v>
      </c>
      <c r="D36" s="5">
        <v>1129.99</v>
      </c>
      <c r="E36" s="5">
        <v>1129.99</v>
      </c>
      <c r="F36" s="5"/>
      <c r="G36" s="5">
        <f t="shared" si="7"/>
        <v>688.49</v>
      </c>
      <c r="H36" s="5">
        <f t="shared" si="7"/>
        <v>688.49</v>
      </c>
      <c r="I36" s="5">
        <f t="shared" si="7"/>
        <v>689.99</v>
      </c>
      <c r="J36" s="5">
        <f t="shared" si="7"/>
        <v>689.99</v>
      </c>
      <c r="K36" s="5">
        <f aca="true" t="shared" si="9" ref="K36:K53">SUM(H36:J36)/3</f>
        <v>689.4900000000001</v>
      </c>
      <c r="L36" s="5">
        <f aca="true" t="shared" si="10" ref="L36:L53">IF(K36&lt;G36,K36,G36)</f>
        <v>688.49</v>
      </c>
      <c r="M36" s="5" t="str">
        <f aca="true" t="shared" si="11" ref="M36:M53">IF(G36=L36,"**","NEW")</f>
        <v>**</v>
      </c>
      <c r="N36" t="str">
        <f aca="true" t="shared" si="12" ref="N36:N53">IF(M36="NEW",(INT(L36/60)*100)+(L36-(INT(L36/60)*60)),"*")</f>
        <v>*</v>
      </c>
      <c r="O36" s="6">
        <v>1128.49</v>
      </c>
      <c r="P36" s="15">
        <f t="shared" si="8"/>
        <v>0</v>
      </c>
    </row>
    <row r="37" spans="1:16" ht="12.75">
      <c r="A37" s="9" t="s">
        <v>41</v>
      </c>
      <c r="B37" s="6">
        <v>2001.49</v>
      </c>
      <c r="C37" s="6">
        <v>2001.49</v>
      </c>
      <c r="D37" s="5">
        <v>2032.63</v>
      </c>
      <c r="E37" s="5">
        <v>2001.49</v>
      </c>
      <c r="F37" s="5"/>
      <c r="G37" s="5">
        <f t="shared" si="7"/>
        <v>1201.49</v>
      </c>
      <c r="H37" s="5">
        <f t="shared" si="7"/>
        <v>1201.49</v>
      </c>
      <c r="I37" s="5">
        <f t="shared" si="7"/>
        <v>1232.63</v>
      </c>
      <c r="J37" s="5">
        <f t="shared" si="7"/>
        <v>1201.49</v>
      </c>
      <c r="K37" s="5">
        <f t="shared" si="9"/>
        <v>1211.87</v>
      </c>
      <c r="L37" s="5">
        <f t="shared" si="10"/>
        <v>1201.49</v>
      </c>
      <c r="M37" s="5" t="str">
        <f t="shared" si="11"/>
        <v>**</v>
      </c>
      <c r="N37" t="str">
        <f t="shared" si="12"/>
        <v>*</v>
      </c>
      <c r="O37" s="6">
        <v>2001.49</v>
      </c>
      <c r="P37" s="15">
        <f t="shared" si="8"/>
        <v>0</v>
      </c>
    </row>
    <row r="38" spans="1:15" ht="12.75">
      <c r="A38" s="9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O38" s="6"/>
    </row>
    <row r="39" spans="1:16" ht="12.75">
      <c r="A39" s="9" t="s">
        <v>11</v>
      </c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O39" s="6"/>
      <c r="P39" s="15"/>
    </row>
    <row r="40" spans="1:16" ht="12.75">
      <c r="A40" s="9" t="s">
        <v>9</v>
      </c>
      <c r="B40" s="6">
        <v>106.79</v>
      </c>
      <c r="C40" s="6">
        <v>107.63</v>
      </c>
      <c r="D40" s="5">
        <v>107.21</v>
      </c>
      <c r="E40" s="5">
        <v>106.78</v>
      </c>
      <c r="F40" s="5"/>
      <c r="G40" s="5">
        <f t="shared" si="7"/>
        <v>66.79</v>
      </c>
      <c r="H40" s="5">
        <f t="shared" si="7"/>
        <v>67.63</v>
      </c>
      <c r="I40" s="5">
        <f t="shared" si="7"/>
        <v>67.21</v>
      </c>
      <c r="J40" s="5">
        <f t="shared" si="7"/>
        <v>66.78</v>
      </c>
      <c r="K40" s="5">
        <f t="shared" si="9"/>
        <v>67.20666666666666</v>
      </c>
      <c r="L40" s="5">
        <f t="shared" si="10"/>
        <v>66.79</v>
      </c>
      <c r="M40" s="5" t="str">
        <f t="shared" si="11"/>
        <v>**</v>
      </c>
      <c r="N40" t="str">
        <f t="shared" si="12"/>
        <v>*</v>
      </c>
      <c r="O40" s="6">
        <v>106.79</v>
      </c>
      <c r="P40" s="15">
        <f>1-(G40/L40)</f>
        <v>0</v>
      </c>
    </row>
    <row r="41" spans="1:16" ht="12.75">
      <c r="A41" s="9" t="s">
        <v>10</v>
      </c>
      <c r="B41" s="7">
        <v>222.99</v>
      </c>
      <c r="C41" s="7">
        <v>222.99</v>
      </c>
      <c r="D41" s="5">
        <v>222.8</v>
      </c>
      <c r="E41" s="5">
        <v>222.84</v>
      </c>
      <c r="F41" s="5"/>
      <c r="G41" s="5">
        <f t="shared" si="7"/>
        <v>142.99</v>
      </c>
      <c r="H41" s="5">
        <f t="shared" si="7"/>
        <v>142.99</v>
      </c>
      <c r="I41" s="5">
        <f t="shared" si="7"/>
        <v>142.8</v>
      </c>
      <c r="J41" s="5">
        <f t="shared" si="7"/>
        <v>142.84</v>
      </c>
      <c r="K41" s="5">
        <f t="shared" si="9"/>
        <v>142.87666666666667</v>
      </c>
      <c r="L41" s="5">
        <f t="shared" si="10"/>
        <v>142.87666666666667</v>
      </c>
      <c r="M41" s="5" t="str">
        <f t="shared" si="11"/>
        <v>NEW</v>
      </c>
      <c r="N41">
        <f t="shared" si="12"/>
        <v>222.87666666666667</v>
      </c>
      <c r="O41" s="7">
        <v>222.89</v>
      </c>
      <c r="P41" s="15">
        <f>1-(G41/L41)</f>
        <v>-0.0007932249259268165</v>
      </c>
    </row>
    <row r="42" spans="1:15" ht="12.75">
      <c r="A42" s="9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O42" s="6"/>
    </row>
    <row r="43" spans="1:16" ht="12.75">
      <c r="A43" s="9" t="s">
        <v>12</v>
      </c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O43" s="6"/>
      <c r="P43" s="15"/>
    </row>
    <row r="44" spans="1:16" ht="12.75">
      <c r="A44" s="9" t="s">
        <v>13</v>
      </c>
      <c r="B44" s="7">
        <v>115.19</v>
      </c>
      <c r="C44" s="7">
        <v>115.19</v>
      </c>
      <c r="D44" s="5">
        <v>114.8</v>
      </c>
      <c r="E44" s="5">
        <v>115.89</v>
      </c>
      <c r="F44" s="5"/>
      <c r="G44" s="5">
        <f t="shared" si="7"/>
        <v>75.19</v>
      </c>
      <c r="H44" s="5">
        <f t="shared" si="7"/>
        <v>75.19</v>
      </c>
      <c r="I44" s="5">
        <f t="shared" si="7"/>
        <v>74.8</v>
      </c>
      <c r="J44" s="5">
        <f t="shared" si="7"/>
        <v>75.89</v>
      </c>
      <c r="K44" s="5">
        <f t="shared" si="9"/>
        <v>75.29333333333334</v>
      </c>
      <c r="L44" s="5">
        <f t="shared" si="10"/>
        <v>75.19</v>
      </c>
      <c r="M44" s="5" t="str">
        <f t="shared" si="11"/>
        <v>**</v>
      </c>
      <c r="N44" t="str">
        <f t="shared" si="12"/>
        <v>*</v>
      </c>
      <c r="O44" s="7">
        <v>115.19</v>
      </c>
      <c r="P44" s="15">
        <f>1-(G44/L44)</f>
        <v>0</v>
      </c>
    </row>
    <row r="45" spans="1:16" ht="12.75">
      <c r="A45" s="9" t="s">
        <v>14</v>
      </c>
      <c r="B45" s="7">
        <v>243.49</v>
      </c>
      <c r="C45" s="7">
        <v>243.49</v>
      </c>
      <c r="D45" s="5">
        <v>242.39</v>
      </c>
      <c r="E45" s="5">
        <v>245.3</v>
      </c>
      <c r="F45" s="5"/>
      <c r="G45" s="5">
        <f t="shared" si="7"/>
        <v>163.49</v>
      </c>
      <c r="H45" s="5">
        <f t="shared" si="7"/>
        <v>163.49</v>
      </c>
      <c r="I45" s="5">
        <f t="shared" si="7"/>
        <v>162.39</v>
      </c>
      <c r="J45" s="5">
        <f t="shared" si="7"/>
        <v>165.3</v>
      </c>
      <c r="K45" s="5">
        <f t="shared" si="9"/>
        <v>163.72666666666666</v>
      </c>
      <c r="L45" s="5">
        <f t="shared" si="10"/>
        <v>163.49</v>
      </c>
      <c r="M45" s="5" t="str">
        <f t="shared" si="11"/>
        <v>**</v>
      </c>
      <c r="N45" t="str">
        <f t="shared" si="12"/>
        <v>*</v>
      </c>
      <c r="O45" s="7">
        <v>243.49</v>
      </c>
      <c r="P45" s="15">
        <f>1-(G45/L45)</f>
        <v>0</v>
      </c>
    </row>
    <row r="46" spans="1:15" ht="12.75">
      <c r="A46" s="9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O46" s="6"/>
    </row>
    <row r="47" spans="1:16" ht="12.75">
      <c r="A47" s="9" t="s">
        <v>15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O47" s="6"/>
      <c r="P47" s="15"/>
    </row>
    <row r="48" spans="1:16" ht="12.75">
      <c r="A48" s="9" t="s">
        <v>16</v>
      </c>
      <c r="B48" s="7">
        <v>105.69</v>
      </c>
      <c r="C48" s="7">
        <v>108.47</v>
      </c>
      <c r="D48" s="5">
        <v>104.9</v>
      </c>
      <c r="E48" s="5">
        <v>105.07</v>
      </c>
      <c r="F48" s="5"/>
      <c r="G48" s="5">
        <f aca="true" t="shared" si="13" ref="G48:J53">(INT(B48/100)*60)+(B48-((INT(B48/100)*100)))</f>
        <v>65.69</v>
      </c>
      <c r="H48" s="5">
        <f t="shared" si="13"/>
        <v>68.47</v>
      </c>
      <c r="I48" s="5">
        <f t="shared" si="13"/>
        <v>64.9</v>
      </c>
      <c r="J48" s="5">
        <f t="shared" si="13"/>
        <v>65.07</v>
      </c>
      <c r="K48" s="5">
        <f t="shared" si="9"/>
        <v>66.14666666666666</v>
      </c>
      <c r="L48" s="5">
        <f t="shared" si="10"/>
        <v>65.69</v>
      </c>
      <c r="M48" s="5" t="str">
        <f t="shared" si="11"/>
        <v>**</v>
      </c>
      <c r="N48" t="str">
        <f t="shared" si="12"/>
        <v>*</v>
      </c>
      <c r="O48" s="7">
        <v>105.69</v>
      </c>
      <c r="P48" s="15">
        <f>1-(G48/L48)</f>
        <v>0</v>
      </c>
    </row>
    <row r="49" spans="1:16" ht="12.75">
      <c r="A49" s="9" t="s">
        <v>17</v>
      </c>
      <c r="B49" s="6">
        <v>229.49</v>
      </c>
      <c r="C49" s="6">
        <v>229.49</v>
      </c>
      <c r="D49" s="5">
        <v>229.99</v>
      </c>
      <c r="E49" s="5">
        <v>228.5</v>
      </c>
      <c r="F49" s="5"/>
      <c r="G49" s="5">
        <f t="shared" si="13"/>
        <v>149.49</v>
      </c>
      <c r="H49" s="5">
        <f t="shared" si="13"/>
        <v>149.49</v>
      </c>
      <c r="I49" s="5">
        <f t="shared" si="13"/>
        <v>149.99</v>
      </c>
      <c r="J49" s="5">
        <f t="shared" si="13"/>
        <v>148.5</v>
      </c>
      <c r="K49" s="5">
        <f t="shared" si="9"/>
        <v>149.32666666666668</v>
      </c>
      <c r="L49" s="5">
        <f t="shared" si="10"/>
        <v>149.32666666666668</v>
      </c>
      <c r="M49" s="5" t="str">
        <f t="shared" si="11"/>
        <v>NEW</v>
      </c>
      <c r="N49">
        <f t="shared" si="12"/>
        <v>229.32666666666668</v>
      </c>
      <c r="O49" s="6">
        <v>229.39</v>
      </c>
      <c r="P49" s="15">
        <f>1-(G49/L49)</f>
        <v>-0.001093798830304804</v>
      </c>
    </row>
    <row r="50" spans="1:15" ht="12.75">
      <c r="A50" s="9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O50" s="6"/>
    </row>
    <row r="51" spans="1:15" ht="12.75">
      <c r="A51" s="9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O51" s="6"/>
    </row>
    <row r="52" spans="1:16" ht="12.75">
      <c r="A52" s="9" t="s">
        <v>18</v>
      </c>
      <c r="B52" s="7">
        <v>222.29</v>
      </c>
      <c r="C52" s="7">
        <v>223.13</v>
      </c>
      <c r="D52" s="5">
        <v>222.69</v>
      </c>
      <c r="E52" s="5">
        <v>221.52</v>
      </c>
      <c r="F52" s="5"/>
      <c r="G52" s="5">
        <f t="shared" si="13"/>
        <v>142.29</v>
      </c>
      <c r="H52" s="5">
        <f t="shared" si="13"/>
        <v>143.13</v>
      </c>
      <c r="I52" s="5">
        <f t="shared" si="13"/>
        <v>142.69</v>
      </c>
      <c r="J52" s="5">
        <f t="shared" si="13"/>
        <v>141.52</v>
      </c>
      <c r="K52" s="5">
        <f t="shared" si="9"/>
        <v>142.4466666666667</v>
      </c>
      <c r="L52" s="5">
        <f t="shared" si="10"/>
        <v>142.29</v>
      </c>
      <c r="M52" s="5" t="str">
        <f t="shared" si="11"/>
        <v>**</v>
      </c>
      <c r="N52" t="str">
        <f t="shared" si="12"/>
        <v>*</v>
      </c>
      <c r="O52" s="7">
        <v>222.29</v>
      </c>
      <c r="P52" s="15">
        <f>1-(G52/L52)</f>
        <v>0</v>
      </c>
    </row>
    <row r="53" spans="1:16" ht="12.75">
      <c r="A53" s="9" t="s">
        <v>19</v>
      </c>
      <c r="B53" s="12">
        <v>505.29</v>
      </c>
      <c r="C53" s="12">
        <v>500.97</v>
      </c>
      <c r="D53" s="5">
        <v>504.73</v>
      </c>
      <c r="E53" s="5">
        <v>503.24</v>
      </c>
      <c r="F53" s="5"/>
      <c r="G53" s="5">
        <f t="shared" si="13"/>
        <v>305.29</v>
      </c>
      <c r="H53" s="5">
        <f t="shared" si="13"/>
        <v>300.97</v>
      </c>
      <c r="I53" s="5">
        <f t="shared" si="13"/>
        <v>304.73</v>
      </c>
      <c r="J53" s="5">
        <f t="shared" si="13"/>
        <v>303.24</v>
      </c>
      <c r="K53" s="5">
        <f t="shared" si="9"/>
        <v>302.98</v>
      </c>
      <c r="L53" s="5">
        <f t="shared" si="10"/>
        <v>302.98</v>
      </c>
      <c r="M53" s="5" t="str">
        <f t="shared" si="11"/>
        <v>NEW</v>
      </c>
      <c r="N53">
        <f t="shared" si="12"/>
        <v>502.98</v>
      </c>
      <c r="O53" s="12">
        <v>502.99</v>
      </c>
      <c r="P53" s="15">
        <f>1-(G53/L53)</f>
        <v>-0.007624265628094262</v>
      </c>
    </row>
  </sheetData>
  <sheetProtection/>
  <protectedRanges>
    <protectedRange password="C448" sqref="G1:N65536 B1:B65536 A1:A7 A9:A34 A36:A65536 C32:C53 C5:C26 O5:O26 O32:O53" name="Range1"/>
    <protectedRange password="C448" sqref="A8" name="Range1_1"/>
    <protectedRange password="C448" sqref="A35" name="Range1_2"/>
  </protectedRange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O32" sqref="O32:O53"/>
    </sheetView>
  </sheetViews>
  <sheetFormatPr defaultColWidth="9.140625" defaultRowHeight="12.75"/>
  <cols>
    <col min="1" max="1" width="12.7109375" style="0" customWidth="1"/>
    <col min="7" max="7" width="10.140625" style="0" bestFit="1" customWidth="1"/>
    <col min="12" max="12" width="10.28125" style="0" customWidth="1"/>
    <col min="13" max="13" width="9.140625" style="5" customWidth="1"/>
  </cols>
  <sheetData>
    <row r="1" spans="1:15" ht="12.75">
      <c r="A1" t="s">
        <v>0</v>
      </c>
      <c r="O1" s="2" t="s">
        <v>47</v>
      </c>
    </row>
    <row r="2" spans="1:15" s="1" customFormat="1" ht="12.75">
      <c r="A2" s="1" t="s">
        <v>37</v>
      </c>
      <c r="G2" s="1" t="s">
        <v>29</v>
      </c>
      <c r="M2" s="2"/>
      <c r="O2" s="1" t="s">
        <v>48</v>
      </c>
    </row>
    <row r="3" spans="1:15" s="2" customFormat="1" ht="12.75">
      <c r="A3" s="3" t="s">
        <v>3</v>
      </c>
      <c r="B3" s="2">
        <v>2007</v>
      </c>
      <c r="C3" s="2" t="s">
        <v>24</v>
      </c>
      <c r="D3" s="2" t="s">
        <v>24</v>
      </c>
      <c r="E3" s="2" t="s">
        <v>24</v>
      </c>
      <c r="G3" s="2">
        <v>2007</v>
      </c>
      <c r="H3" s="2" t="s">
        <v>24</v>
      </c>
      <c r="I3" s="2" t="s">
        <v>24</v>
      </c>
      <c r="J3" s="2" t="s">
        <v>24</v>
      </c>
      <c r="K3" s="2" t="s">
        <v>30</v>
      </c>
      <c r="L3" s="2" t="s">
        <v>27</v>
      </c>
      <c r="N3" s="2" t="s">
        <v>33</v>
      </c>
      <c r="O3" s="2" t="s">
        <v>49</v>
      </c>
    </row>
    <row r="4" spans="1:16" s="2" customFormat="1" ht="12.75">
      <c r="A4" s="2" t="s">
        <v>25</v>
      </c>
      <c r="B4" s="2" t="s">
        <v>23</v>
      </c>
      <c r="C4" s="2">
        <v>2007</v>
      </c>
      <c r="D4" s="2">
        <v>2005</v>
      </c>
      <c r="E4" s="2">
        <v>2006</v>
      </c>
      <c r="G4" s="2" t="s">
        <v>23</v>
      </c>
      <c r="H4" s="2">
        <v>2004</v>
      </c>
      <c r="I4" s="2">
        <v>2005</v>
      </c>
      <c r="J4" s="2">
        <v>2006</v>
      </c>
      <c r="K4" s="2" t="s">
        <v>26</v>
      </c>
      <c r="L4" s="2" t="s">
        <v>31</v>
      </c>
      <c r="M4" s="2" t="s">
        <v>28</v>
      </c>
      <c r="N4" s="2" t="s">
        <v>34</v>
      </c>
      <c r="O4" s="2" t="s">
        <v>50</v>
      </c>
      <c r="P4" s="1" t="s">
        <v>57</v>
      </c>
    </row>
    <row r="5" spans="1:16" ht="12.75">
      <c r="A5" s="9" t="s">
        <v>6</v>
      </c>
      <c r="B5" s="8">
        <v>23.89</v>
      </c>
      <c r="C5" s="8">
        <v>23.64</v>
      </c>
      <c r="D5" s="5">
        <v>24.44</v>
      </c>
      <c r="E5" s="5">
        <v>23.71</v>
      </c>
      <c r="F5" s="5"/>
      <c r="G5" s="5">
        <f>(INT(B5/100)*60)+(B5-((INT(B5/100)*100)))</f>
        <v>23.89</v>
      </c>
      <c r="H5" s="5">
        <f aca="true" t="shared" si="0" ref="H5:J8">(INT(C5/100)*60)+(C5-((INT(C5/100)*100)))</f>
        <v>23.64</v>
      </c>
      <c r="I5" s="5">
        <f t="shared" si="0"/>
        <v>24.44</v>
      </c>
      <c r="J5" s="5">
        <f t="shared" si="0"/>
        <v>23.71</v>
      </c>
      <c r="K5" s="5">
        <f>SUM(H5:J5)/3</f>
        <v>23.929999999999996</v>
      </c>
      <c r="L5" s="5">
        <f>IF(K5&lt;G5,K5,G5)</f>
        <v>23.89</v>
      </c>
      <c r="M5" s="5" t="str">
        <f>IF(G5=L5,"**","NEW")</f>
        <v>**</v>
      </c>
      <c r="N5" t="str">
        <f>IF(M5="NEW",(INT(L5/60)*100)+(L5-(INT(L5/60)*60)),"*")</f>
        <v>*</v>
      </c>
      <c r="O5" s="8">
        <v>23.89</v>
      </c>
      <c r="P5" s="15">
        <f aca="true" t="shared" si="1" ref="P5:P10">1-(G5/L5)</f>
        <v>0</v>
      </c>
    </row>
    <row r="6" spans="1:16" ht="12.75">
      <c r="A6" s="9" t="s">
        <v>7</v>
      </c>
      <c r="B6" s="10">
        <v>51.69</v>
      </c>
      <c r="C6" s="10">
        <v>53.74</v>
      </c>
      <c r="D6" s="5">
        <v>53.21</v>
      </c>
      <c r="E6" s="5">
        <v>52.86</v>
      </c>
      <c r="F6" s="5"/>
      <c r="G6" s="5">
        <f>(INT(B6/100)*60)+(B6-((INT(B6/100)*100)))</f>
        <v>51.69</v>
      </c>
      <c r="H6" s="5">
        <f t="shared" si="0"/>
        <v>53.74</v>
      </c>
      <c r="I6" s="5">
        <f t="shared" si="0"/>
        <v>53.21</v>
      </c>
      <c r="J6" s="5">
        <f t="shared" si="0"/>
        <v>52.86</v>
      </c>
      <c r="K6" s="5">
        <f>SUM(H6:J6)/3</f>
        <v>53.27</v>
      </c>
      <c r="L6" s="5">
        <f>IF(K6&lt;G6,K6,G6)</f>
        <v>51.69</v>
      </c>
      <c r="M6" s="5" t="str">
        <f>IF(G6=L6,"**","NEW")</f>
        <v>**</v>
      </c>
      <c r="N6" t="str">
        <f>IF(M6="NEW",(INT(L6/60)*100)+(L6-(INT(L6/60)*60)),"*")</f>
        <v>*</v>
      </c>
      <c r="O6" s="10">
        <v>51.69</v>
      </c>
      <c r="P6" s="15">
        <f t="shared" si="1"/>
        <v>0</v>
      </c>
    </row>
    <row r="7" spans="1:16" ht="12.75">
      <c r="A7" s="9" t="s">
        <v>8</v>
      </c>
      <c r="B7" s="10">
        <v>152.49</v>
      </c>
      <c r="C7" s="10">
        <v>152.49</v>
      </c>
      <c r="D7" s="5">
        <v>152.49</v>
      </c>
      <c r="E7" s="5">
        <v>152.49</v>
      </c>
      <c r="F7" s="5"/>
      <c r="G7" s="5">
        <f>(INT(B7/100)*60)+(B7-((INT(B7/100)*100)))</f>
        <v>112.49000000000001</v>
      </c>
      <c r="H7" s="5">
        <f t="shared" si="0"/>
        <v>112.49000000000001</v>
      </c>
      <c r="I7" s="5">
        <f t="shared" si="0"/>
        <v>112.49000000000001</v>
      </c>
      <c r="J7" s="5">
        <f t="shared" si="0"/>
        <v>112.49000000000001</v>
      </c>
      <c r="K7" s="5">
        <f>SUM(H7:J7)/3</f>
        <v>112.49000000000001</v>
      </c>
      <c r="L7" s="5">
        <f>IF(K7&lt;G7,K7,G7)</f>
        <v>112.49000000000001</v>
      </c>
      <c r="M7" s="5" t="str">
        <f>IF(G7=L7,"**","NEW")</f>
        <v>**</v>
      </c>
      <c r="N7" t="str">
        <f>IF(M7="NEW",(INT(L7/60)*100)+(L7-(INT(L7/60)*60)),"*")</f>
        <v>*</v>
      </c>
      <c r="O7" s="10">
        <v>152.49</v>
      </c>
      <c r="P7" s="15">
        <f t="shared" si="1"/>
        <v>0</v>
      </c>
    </row>
    <row r="8" spans="1:16" ht="12.75">
      <c r="A8" s="9" t="s">
        <v>39</v>
      </c>
      <c r="B8" s="10">
        <v>508.39</v>
      </c>
      <c r="C8" s="10">
        <v>508.39</v>
      </c>
      <c r="D8" s="5">
        <v>508.39</v>
      </c>
      <c r="E8" s="5">
        <v>508.39</v>
      </c>
      <c r="F8" s="5"/>
      <c r="G8" s="5">
        <f>(INT(B8/100)*60)+(B8-((INT(B8/100)*100)))</f>
        <v>308.39</v>
      </c>
      <c r="H8" s="5">
        <f t="shared" si="0"/>
        <v>308.39</v>
      </c>
      <c r="I8" s="5">
        <f t="shared" si="0"/>
        <v>308.39</v>
      </c>
      <c r="J8" s="5">
        <f t="shared" si="0"/>
        <v>308.39</v>
      </c>
      <c r="K8" s="5">
        <f>SUM(H8:J8)/3</f>
        <v>308.39</v>
      </c>
      <c r="L8" s="5">
        <f>IF(K8&lt;G8,K8,G8)</f>
        <v>308.39</v>
      </c>
      <c r="M8" s="5" t="str">
        <f>IF(G8=L8,"**","NEW")</f>
        <v>**</v>
      </c>
      <c r="N8" t="str">
        <f>IF(M8="NEW",(INT(L8/60)*100)+(L8-(INT(L8/60)*60)),"*")</f>
        <v>*</v>
      </c>
      <c r="O8" s="10">
        <v>508.39</v>
      </c>
      <c r="P8" s="15">
        <f t="shared" si="1"/>
        <v>0</v>
      </c>
    </row>
    <row r="9" spans="1:16" ht="12.75">
      <c r="A9" s="9" t="s">
        <v>40</v>
      </c>
      <c r="B9" s="10">
        <v>1050.89</v>
      </c>
      <c r="C9" s="10">
        <v>1050.89</v>
      </c>
      <c r="D9" s="5">
        <v>1050.89</v>
      </c>
      <c r="E9" s="5">
        <v>1050.89</v>
      </c>
      <c r="F9" s="5"/>
      <c r="G9" s="5">
        <f aca="true" t="shared" si="2" ref="G9:G26">(INT(B9/100)*60)+(B9-((INT(B9/100)*100)))</f>
        <v>650.8900000000001</v>
      </c>
      <c r="H9" s="5">
        <f aca="true" t="shared" si="3" ref="H9:H26">(INT(C9/100)*60)+(C9-((INT(C9/100)*100)))</f>
        <v>650.8900000000001</v>
      </c>
      <c r="I9" s="5">
        <f aca="true" t="shared" si="4" ref="I9:I26">(INT(D9/100)*60)+(D9-((INT(D9/100)*100)))</f>
        <v>650.8900000000001</v>
      </c>
      <c r="J9" s="5">
        <f aca="true" t="shared" si="5" ref="J9:J26">(INT(E9/100)*60)+(E9-((INT(E9/100)*100)))</f>
        <v>650.8900000000001</v>
      </c>
      <c r="K9" s="5">
        <f aca="true" t="shared" si="6" ref="K9:K26">SUM(H9:J9)/3</f>
        <v>650.8900000000001</v>
      </c>
      <c r="L9" s="5">
        <f aca="true" t="shared" si="7" ref="L9:L26">IF(K9&lt;G9,K9,G9)</f>
        <v>650.8900000000001</v>
      </c>
      <c r="M9" s="5" t="str">
        <f aca="true" t="shared" si="8" ref="M9:M26">IF(G9=L9,"**","NEW")</f>
        <v>**</v>
      </c>
      <c r="N9" t="str">
        <f aca="true" t="shared" si="9" ref="N9:N26">IF(M9="NEW",(INT(L9/60)*100)+(L9-(INT(L9/60)*60)),"*")</f>
        <v>*</v>
      </c>
      <c r="O9" s="10">
        <v>1050.89</v>
      </c>
      <c r="P9" s="15">
        <f t="shared" si="1"/>
        <v>0</v>
      </c>
    </row>
    <row r="10" spans="1:16" ht="12.75">
      <c r="A10" s="9" t="s">
        <v>41</v>
      </c>
      <c r="B10" s="10">
        <v>1847.99</v>
      </c>
      <c r="C10" s="10">
        <v>1847.99</v>
      </c>
      <c r="D10" s="5">
        <v>1847.99</v>
      </c>
      <c r="E10" s="5">
        <v>1847.99</v>
      </c>
      <c r="F10" s="5"/>
      <c r="G10" s="5">
        <f t="shared" si="2"/>
        <v>1127.99</v>
      </c>
      <c r="H10" s="5">
        <f t="shared" si="3"/>
        <v>1127.99</v>
      </c>
      <c r="I10" s="5">
        <f t="shared" si="4"/>
        <v>1127.99</v>
      </c>
      <c r="J10" s="5">
        <f t="shared" si="5"/>
        <v>1127.99</v>
      </c>
      <c r="K10" s="5">
        <f t="shared" si="6"/>
        <v>1127.99</v>
      </c>
      <c r="L10" s="5">
        <f t="shared" si="7"/>
        <v>1127.99</v>
      </c>
      <c r="M10" s="5" t="str">
        <f t="shared" si="8"/>
        <v>**</v>
      </c>
      <c r="N10" t="str">
        <f t="shared" si="9"/>
        <v>*</v>
      </c>
      <c r="O10" s="10">
        <v>1847.99</v>
      </c>
      <c r="P10" s="15">
        <f t="shared" si="1"/>
        <v>0</v>
      </c>
    </row>
    <row r="11" spans="1:15" ht="12.75">
      <c r="A11" s="9"/>
      <c r="B11" s="10"/>
      <c r="C11" s="10"/>
      <c r="D11" s="5"/>
      <c r="E11" s="5"/>
      <c r="F11" s="5"/>
      <c r="G11" s="5"/>
      <c r="H11" s="5"/>
      <c r="I11" s="5"/>
      <c r="J11" s="5"/>
      <c r="K11" s="5"/>
      <c r="L11" s="5"/>
      <c r="O11" s="10"/>
    </row>
    <row r="12" spans="1:16" ht="12.75">
      <c r="A12" s="9" t="s">
        <v>11</v>
      </c>
      <c r="B12" s="10"/>
      <c r="C12" s="10"/>
      <c r="D12" s="5"/>
      <c r="E12" s="5"/>
      <c r="F12" s="5"/>
      <c r="G12" s="5"/>
      <c r="H12" s="5"/>
      <c r="I12" s="5"/>
      <c r="J12" s="5"/>
      <c r="K12" s="5"/>
      <c r="L12" s="5"/>
      <c r="O12" s="10"/>
      <c r="P12" s="15"/>
    </row>
    <row r="13" spans="1:16" ht="12.75">
      <c r="A13" s="9" t="s">
        <v>9</v>
      </c>
      <c r="B13" s="10">
        <v>59.39</v>
      </c>
      <c r="C13" s="10">
        <v>59.39</v>
      </c>
      <c r="D13" s="5">
        <v>59.39</v>
      </c>
      <c r="E13" s="5">
        <v>102</v>
      </c>
      <c r="F13" s="5"/>
      <c r="G13" s="5">
        <f t="shared" si="2"/>
        <v>59.39</v>
      </c>
      <c r="H13" s="5">
        <f t="shared" si="3"/>
        <v>59.39</v>
      </c>
      <c r="I13" s="5">
        <f t="shared" si="4"/>
        <v>59.39</v>
      </c>
      <c r="J13" s="5">
        <f t="shared" si="5"/>
        <v>62</v>
      </c>
      <c r="K13" s="5">
        <f t="shared" si="6"/>
        <v>60.26</v>
      </c>
      <c r="L13" s="5">
        <f t="shared" si="7"/>
        <v>59.39</v>
      </c>
      <c r="M13" s="5" t="str">
        <f t="shared" si="8"/>
        <v>**</v>
      </c>
      <c r="N13" t="str">
        <f t="shared" si="9"/>
        <v>*</v>
      </c>
      <c r="O13" s="10">
        <v>59.39</v>
      </c>
      <c r="P13" s="15">
        <f>1-(G13/L13)</f>
        <v>0</v>
      </c>
    </row>
    <row r="14" spans="1:16" ht="12.75">
      <c r="A14" s="9" t="s">
        <v>10</v>
      </c>
      <c r="B14" s="10">
        <v>208.79</v>
      </c>
      <c r="C14" s="10">
        <v>208.79</v>
      </c>
      <c r="D14" s="5">
        <v>208.79</v>
      </c>
      <c r="E14" s="5">
        <v>208.79</v>
      </c>
      <c r="F14" s="5"/>
      <c r="G14" s="5">
        <f t="shared" si="2"/>
        <v>128.79</v>
      </c>
      <c r="H14" s="5">
        <f t="shared" si="3"/>
        <v>128.79</v>
      </c>
      <c r="I14" s="5">
        <f t="shared" si="4"/>
        <v>128.79</v>
      </c>
      <c r="J14" s="5">
        <f t="shared" si="5"/>
        <v>128.79</v>
      </c>
      <c r="K14" s="5">
        <f t="shared" si="6"/>
        <v>128.79</v>
      </c>
      <c r="L14" s="5">
        <f t="shared" si="7"/>
        <v>128.79</v>
      </c>
      <c r="M14" s="5" t="str">
        <f t="shared" si="8"/>
        <v>**</v>
      </c>
      <c r="N14" t="str">
        <f t="shared" si="9"/>
        <v>*</v>
      </c>
      <c r="O14" s="10">
        <v>208.79</v>
      </c>
      <c r="P14" s="15">
        <f>1-(G14/L14)</f>
        <v>0</v>
      </c>
    </row>
    <row r="15" spans="1:15" ht="12.75">
      <c r="A15" s="9"/>
      <c r="B15" s="10"/>
      <c r="C15" s="10"/>
      <c r="D15" s="5"/>
      <c r="E15" s="5"/>
      <c r="F15" s="5"/>
      <c r="G15" s="5"/>
      <c r="H15" s="5"/>
      <c r="I15" s="5"/>
      <c r="J15" s="5"/>
      <c r="K15" s="5"/>
      <c r="L15" s="5"/>
      <c r="O15" s="10"/>
    </row>
    <row r="16" spans="1:16" ht="12.75">
      <c r="A16" s="9" t="s">
        <v>12</v>
      </c>
      <c r="B16" s="10"/>
      <c r="C16" s="10"/>
      <c r="D16" s="5"/>
      <c r="E16" s="5"/>
      <c r="F16" s="5"/>
      <c r="G16" s="5"/>
      <c r="H16" s="5"/>
      <c r="I16" s="5"/>
      <c r="J16" s="5"/>
      <c r="K16" s="5"/>
      <c r="L16" s="5"/>
      <c r="O16" s="10"/>
      <c r="P16" s="15"/>
    </row>
    <row r="17" spans="1:16" ht="12.75">
      <c r="A17" s="9" t="s">
        <v>13</v>
      </c>
      <c r="B17" s="10">
        <v>108.09</v>
      </c>
      <c r="C17" s="10">
        <v>108.09</v>
      </c>
      <c r="D17" s="5">
        <v>108.09</v>
      </c>
      <c r="E17" s="5">
        <v>108.09</v>
      </c>
      <c r="F17" s="5"/>
      <c r="G17" s="5">
        <f t="shared" si="2"/>
        <v>68.09</v>
      </c>
      <c r="H17" s="5">
        <f t="shared" si="3"/>
        <v>68.09</v>
      </c>
      <c r="I17" s="5">
        <f t="shared" si="4"/>
        <v>68.09</v>
      </c>
      <c r="J17" s="5">
        <f t="shared" si="5"/>
        <v>68.09</v>
      </c>
      <c r="K17" s="5">
        <f t="shared" si="6"/>
        <v>68.09</v>
      </c>
      <c r="L17" s="5">
        <f t="shared" si="7"/>
        <v>68.09</v>
      </c>
      <c r="M17" s="5" t="str">
        <f t="shared" si="8"/>
        <v>**</v>
      </c>
      <c r="N17" t="str">
        <f t="shared" si="9"/>
        <v>*</v>
      </c>
      <c r="O17" s="10">
        <v>108.09</v>
      </c>
      <c r="P17" s="15">
        <f>1-(G17/L17)</f>
        <v>0</v>
      </c>
    </row>
    <row r="18" spans="1:16" ht="12.75">
      <c r="A18" s="9" t="s">
        <v>14</v>
      </c>
      <c r="B18" s="10">
        <v>229.99</v>
      </c>
      <c r="C18" s="10">
        <v>229.99</v>
      </c>
      <c r="D18" s="5">
        <v>229.99</v>
      </c>
      <c r="E18" s="5">
        <v>229.99</v>
      </c>
      <c r="F18" s="5"/>
      <c r="G18" s="5">
        <f t="shared" si="2"/>
        <v>149.99</v>
      </c>
      <c r="H18" s="5">
        <f t="shared" si="3"/>
        <v>149.99</v>
      </c>
      <c r="I18" s="5">
        <f t="shared" si="4"/>
        <v>149.99</v>
      </c>
      <c r="J18" s="5">
        <f t="shared" si="5"/>
        <v>149.99</v>
      </c>
      <c r="K18" s="5">
        <f t="shared" si="6"/>
        <v>149.99</v>
      </c>
      <c r="L18" s="5">
        <f t="shared" si="7"/>
        <v>149.99</v>
      </c>
      <c r="M18" s="5" t="str">
        <f t="shared" si="8"/>
        <v>**</v>
      </c>
      <c r="N18" t="str">
        <f t="shared" si="9"/>
        <v>*</v>
      </c>
      <c r="O18" s="10">
        <v>229.99</v>
      </c>
      <c r="P18" s="15">
        <f>1-(G18/L18)</f>
        <v>0</v>
      </c>
    </row>
    <row r="19" spans="1:15" ht="12.75">
      <c r="A19" s="9"/>
      <c r="B19" s="10"/>
      <c r="C19" s="10"/>
      <c r="D19" s="5"/>
      <c r="E19" s="5"/>
      <c r="F19" s="5"/>
      <c r="G19" s="5"/>
      <c r="H19" s="5"/>
      <c r="I19" s="5"/>
      <c r="J19" s="5"/>
      <c r="K19" s="5"/>
      <c r="L19" s="5"/>
      <c r="O19" s="10"/>
    </row>
    <row r="20" spans="1:16" ht="12.75">
      <c r="A20" s="9" t="s">
        <v>15</v>
      </c>
      <c r="B20" s="10"/>
      <c r="C20" s="10"/>
      <c r="D20" s="5"/>
      <c r="E20" s="5"/>
      <c r="F20" s="5"/>
      <c r="G20" s="5"/>
      <c r="H20" s="5"/>
      <c r="I20" s="5"/>
      <c r="J20" s="5"/>
      <c r="K20" s="5"/>
      <c r="L20" s="5"/>
      <c r="O20" s="10"/>
      <c r="P20" s="15"/>
    </row>
    <row r="21" spans="1:16" ht="12.75">
      <c r="A21" s="9" t="s">
        <v>16</v>
      </c>
      <c r="B21" s="10">
        <v>57.69</v>
      </c>
      <c r="C21" s="10">
        <v>57.69</v>
      </c>
      <c r="D21" s="5">
        <v>57.69</v>
      </c>
      <c r="E21" s="5">
        <v>57.69</v>
      </c>
      <c r="F21" s="5"/>
      <c r="G21" s="5">
        <f t="shared" si="2"/>
        <v>57.69</v>
      </c>
      <c r="H21" s="5">
        <f t="shared" si="3"/>
        <v>57.69</v>
      </c>
      <c r="I21" s="5">
        <f t="shared" si="4"/>
        <v>57.69</v>
      </c>
      <c r="J21" s="5">
        <f t="shared" si="5"/>
        <v>57.69</v>
      </c>
      <c r="K21" s="5">
        <f t="shared" si="6"/>
        <v>57.69</v>
      </c>
      <c r="L21" s="5">
        <f t="shared" si="7"/>
        <v>57.69</v>
      </c>
      <c r="M21" s="5" t="str">
        <f t="shared" si="8"/>
        <v>**</v>
      </c>
      <c r="N21" t="str">
        <f t="shared" si="9"/>
        <v>*</v>
      </c>
      <c r="O21" s="10">
        <v>57.69</v>
      </c>
      <c r="P21" s="15">
        <f>1-(G21/L21)</f>
        <v>0</v>
      </c>
    </row>
    <row r="22" spans="1:16" ht="12.75">
      <c r="A22" s="9" t="s">
        <v>17</v>
      </c>
      <c r="B22" s="10">
        <v>213.99</v>
      </c>
      <c r="C22" s="10">
        <v>213.99</v>
      </c>
      <c r="D22" s="5">
        <v>213.99</v>
      </c>
      <c r="E22" s="5">
        <v>213.99</v>
      </c>
      <c r="F22" s="5"/>
      <c r="G22" s="5">
        <f t="shared" si="2"/>
        <v>133.99</v>
      </c>
      <c r="H22" s="5">
        <f t="shared" si="3"/>
        <v>133.99</v>
      </c>
      <c r="I22" s="5">
        <f t="shared" si="4"/>
        <v>133.99</v>
      </c>
      <c r="J22" s="5">
        <f t="shared" si="5"/>
        <v>133.99</v>
      </c>
      <c r="K22" s="5">
        <f t="shared" si="6"/>
        <v>133.99</v>
      </c>
      <c r="L22" s="5">
        <f t="shared" si="7"/>
        <v>133.99</v>
      </c>
      <c r="M22" s="5" t="str">
        <f t="shared" si="8"/>
        <v>**</v>
      </c>
      <c r="N22" t="str">
        <f t="shared" si="9"/>
        <v>*</v>
      </c>
      <c r="O22" s="10">
        <v>213.99</v>
      </c>
      <c r="P22" s="15">
        <f>1-(G22/L22)</f>
        <v>0</v>
      </c>
    </row>
    <row r="23" spans="1:15" ht="12.75">
      <c r="A23" s="9"/>
      <c r="B23" s="10"/>
      <c r="C23" s="10"/>
      <c r="D23" s="5"/>
      <c r="E23" s="5"/>
      <c r="F23" s="5"/>
      <c r="G23" s="5"/>
      <c r="H23" s="5"/>
      <c r="I23" s="5"/>
      <c r="J23" s="5"/>
      <c r="K23" s="5"/>
      <c r="L23" s="5"/>
      <c r="O23" s="10"/>
    </row>
    <row r="24" spans="1:15" ht="12.75">
      <c r="A24" s="9"/>
      <c r="B24" s="10"/>
      <c r="C24" s="10"/>
      <c r="D24" s="5"/>
      <c r="E24" s="5"/>
      <c r="F24" s="5"/>
      <c r="G24" s="5"/>
      <c r="H24" s="5"/>
      <c r="I24" s="5"/>
      <c r="J24" s="5"/>
      <c r="K24" s="5"/>
      <c r="L24" s="5"/>
      <c r="O24" s="10"/>
    </row>
    <row r="25" spans="1:16" ht="12.75">
      <c r="A25" s="9" t="s">
        <v>18</v>
      </c>
      <c r="B25" s="10">
        <v>208.09</v>
      </c>
      <c r="C25" s="10">
        <v>208.09</v>
      </c>
      <c r="D25" s="5">
        <v>208.09</v>
      </c>
      <c r="E25" s="5">
        <v>208.09</v>
      </c>
      <c r="F25" s="5"/>
      <c r="G25" s="5">
        <f t="shared" si="2"/>
        <v>128.09</v>
      </c>
      <c r="H25" s="5">
        <f t="shared" si="3"/>
        <v>128.09</v>
      </c>
      <c r="I25" s="5">
        <f t="shared" si="4"/>
        <v>128.09</v>
      </c>
      <c r="J25" s="5">
        <f t="shared" si="5"/>
        <v>128.09</v>
      </c>
      <c r="K25" s="5">
        <f t="shared" si="6"/>
        <v>128.09</v>
      </c>
      <c r="L25" s="5">
        <f t="shared" si="7"/>
        <v>128.09</v>
      </c>
      <c r="M25" s="5" t="str">
        <f t="shared" si="8"/>
        <v>**</v>
      </c>
      <c r="N25" t="str">
        <f t="shared" si="9"/>
        <v>*</v>
      </c>
      <c r="O25" s="10">
        <v>208.09</v>
      </c>
      <c r="P25" s="15">
        <f>1-(G25/L25)</f>
        <v>0</v>
      </c>
    </row>
    <row r="26" spans="1:16" ht="12.75">
      <c r="A26" s="9" t="s">
        <v>19</v>
      </c>
      <c r="B26" s="13">
        <v>440.79</v>
      </c>
      <c r="C26" s="13">
        <v>440.79</v>
      </c>
      <c r="D26" s="5">
        <v>440.79</v>
      </c>
      <c r="E26" s="5">
        <v>440.79</v>
      </c>
      <c r="F26" s="5"/>
      <c r="G26" s="5">
        <f t="shared" si="2"/>
        <v>280.79</v>
      </c>
      <c r="H26" s="5">
        <f t="shared" si="3"/>
        <v>280.79</v>
      </c>
      <c r="I26" s="5">
        <f t="shared" si="4"/>
        <v>280.79</v>
      </c>
      <c r="J26" s="5">
        <f t="shared" si="5"/>
        <v>280.79</v>
      </c>
      <c r="K26" s="5">
        <f t="shared" si="6"/>
        <v>280.79</v>
      </c>
      <c r="L26" s="5">
        <f t="shared" si="7"/>
        <v>280.79</v>
      </c>
      <c r="M26" s="5" t="str">
        <f t="shared" si="8"/>
        <v>**</v>
      </c>
      <c r="N26" t="str">
        <f t="shared" si="9"/>
        <v>*</v>
      </c>
      <c r="O26" s="13">
        <v>440.79</v>
      </c>
      <c r="P26" s="15">
        <f>1-(G26/L26)</f>
        <v>0</v>
      </c>
    </row>
    <row r="28" spans="3:15" ht="12.75">
      <c r="C28" s="1"/>
      <c r="O28" s="2" t="s">
        <v>47</v>
      </c>
    </row>
    <row r="29" spans="1:15" s="1" customFormat="1" ht="12.75">
      <c r="A29" s="1" t="s">
        <v>37</v>
      </c>
      <c r="G29" s="1" t="s">
        <v>29</v>
      </c>
      <c r="M29" s="2"/>
      <c r="O29" s="1" t="s">
        <v>48</v>
      </c>
    </row>
    <row r="30" spans="1:15" s="1" customFormat="1" ht="12.75">
      <c r="A30" s="3" t="s">
        <v>3</v>
      </c>
      <c r="B30" s="2">
        <v>2007</v>
      </c>
      <c r="C30" s="2" t="s">
        <v>24</v>
      </c>
      <c r="D30" s="2" t="s">
        <v>24</v>
      </c>
      <c r="E30" s="2" t="s">
        <v>24</v>
      </c>
      <c r="F30" s="2"/>
      <c r="G30" s="2">
        <v>2007</v>
      </c>
      <c r="H30" s="2" t="s">
        <v>24</v>
      </c>
      <c r="I30" s="2" t="s">
        <v>24</v>
      </c>
      <c r="J30" s="2" t="s">
        <v>24</v>
      </c>
      <c r="K30" s="2" t="s">
        <v>30</v>
      </c>
      <c r="L30" s="2" t="s">
        <v>27</v>
      </c>
      <c r="M30" s="2"/>
      <c r="O30" s="2" t="s">
        <v>49</v>
      </c>
    </row>
    <row r="31" spans="1:16" s="1" customFormat="1" ht="12.75">
      <c r="A31" s="2" t="s">
        <v>32</v>
      </c>
      <c r="B31" s="2" t="s">
        <v>23</v>
      </c>
      <c r="C31" s="2">
        <v>2007</v>
      </c>
      <c r="D31" s="2">
        <v>2005</v>
      </c>
      <c r="E31" s="2">
        <v>2006</v>
      </c>
      <c r="F31" s="2"/>
      <c r="G31" s="2" t="s">
        <v>23</v>
      </c>
      <c r="H31" s="2">
        <v>2004</v>
      </c>
      <c r="I31" s="2">
        <v>2005</v>
      </c>
      <c r="J31" s="2">
        <v>2006</v>
      </c>
      <c r="K31" s="2" t="s">
        <v>26</v>
      </c>
      <c r="L31" s="2" t="s">
        <v>31</v>
      </c>
      <c r="M31" s="2" t="s">
        <v>28</v>
      </c>
      <c r="O31" s="2" t="s">
        <v>50</v>
      </c>
      <c r="P31" s="1" t="s">
        <v>57</v>
      </c>
    </row>
    <row r="32" spans="1:16" ht="12.75">
      <c r="A32" s="9" t="s">
        <v>6</v>
      </c>
      <c r="B32" s="6">
        <v>26.09</v>
      </c>
      <c r="C32" s="6">
        <v>26.39</v>
      </c>
      <c r="D32" s="5">
        <v>26.09</v>
      </c>
      <c r="E32" s="5">
        <v>26.38</v>
      </c>
      <c r="F32" s="5"/>
      <c r="G32" s="5">
        <f aca="true" t="shared" si="10" ref="G32:G37">(INT(B32/100)*60)+(B32-((INT(B32/100)*100)))</f>
        <v>26.09</v>
      </c>
      <c r="H32" s="5">
        <f aca="true" t="shared" si="11" ref="H32:H37">(INT(C32/100)*60)+(C32-((INT(C32/100)*100)))</f>
        <v>26.39</v>
      </c>
      <c r="I32" s="5">
        <f aca="true" t="shared" si="12" ref="I32:I37">(INT(D32/100)*60)+(D32-((INT(D32/100)*100)))</f>
        <v>26.09</v>
      </c>
      <c r="J32" s="5">
        <f aca="true" t="shared" si="13" ref="J32:J37">(INT(E32/100)*60)+(E32-((INT(E32/100)*100)))</f>
        <v>26.38</v>
      </c>
      <c r="K32" s="5">
        <f aca="true" t="shared" si="14" ref="K32:K37">SUM(H32:J32)/3</f>
        <v>26.286666666666665</v>
      </c>
      <c r="L32" s="5">
        <f aca="true" t="shared" si="15" ref="L32:L37">IF(K32&lt;G32,K32,G32)</f>
        <v>26.09</v>
      </c>
      <c r="M32" s="5" t="str">
        <f aca="true" t="shared" si="16" ref="M32:M37">IF(G32=L32,"**","NEW")</f>
        <v>**</v>
      </c>
      <c r="N32" t="str">
        <f aca="true" t="shared" si="17" ref="N32:N37">IF(M32="NEW",(INT(L32/60)*100)+(L32-(INT(L32/60)*60)),"*")</f>
        <v>*</v>
      </c>
      <c r="O32" s="6">
        <v>26.09</v>
      </c>
      <c r="P32" s="15">
        <f aca="true" t="shared" si="18" ref="P32:P37">1-(G32/L32)</f>
        <v>0</v>
      </c>
    </row>
    <row r="33" spans="1:16" ht="12.75">
      <c r="A33" s="9" t="s">
        <v>7</v>
      </c>
      <c r="B33" s="6">
        <v>56.69</v>
      </c>
      <c r="C33" s="6">
        <v>56.41</v>
      </c>
      <c r="D33" s="5">
        <v>56.69</v>
      </c>
      <c r="E33" s="5">
        <v>56.86</v>
      </c>
      <c r="F33" s="5"/>
      <c r="G33" s="5">
        <f t="shared" si="10"/>
        <v>56.69</v>
      </c>
      <c r="H33" s="5">
        <f t="shared" si="11"/>
        <v>56.41</v>
      </c>
      <c r="I33" s="5">
        <f t="shared" si="12"/>
        <v>56.69</v>
      </c>
      <c r="J33" s="5">
        <f t="shared" si="13"/>
        <v>56.86</v>
      </c>
      <c r="K33" s="5">
        <f t="shared" si="14"/>
        <v>56.65333333333333</v>
      </c>
      <c r="L33" s="5">
        <f t="shared" si="15"/>
        <v>56.65333333333333</v>
      </c>
      <c r="M33" s="5" t="str">
        <f t="shared" si="16"/>
        <v>NEW</v>
      </c>
      <c r="N33">
        <f t="shared" si="17"/>
        <v>56.65333333333333</v>
      </c>
      <c r="O33" s="6">
        <v>56.69</v>
      </c>
      <c r="P33" s="15">
        <f t="shared" si="18"/>
        <v>-0.0006472111084960819</v>
      </c>
    </row>
    <row r="34" spans="1:16" ht="12.75">
      <c r="A34" s="9" t="s">
        <v>8</v>
      </c>
      <c r="B34" s="6">
        <v>201.29</v>
      </c>
      <c r="C34" s="6">
        <v>203.38</v>
      </c>
      <c r="D34" s="5">
        <v>201.29</v>
      </c>
      <c r="E34" s="5">
        <v>203.51</v>
      </c>
      <c r="F34" s="5"/>
      <c r="G34" s="5">
        <f t="shared" si="10"/>
        <v>121.28999999999999</v>
      </c>
      <c r="H34" s="5">
        <f t="shared" si="11"/>
        <v>123.38</v>
      </c>
      <c r="I34" s="5">
        <f t="shared" si="12"/>
        <v>121.28999999999999</v>
      </c>
      <c r="J34" s="5">
        <f t="shared" si="13"/>
        <v>123.50999999999999</v>
      </c>
      <c r="K34" s="5">
        <f t="shared" si="14"/>
        <v>122.72666666666665</v>
      </c>
      <c r="L34" s="5">
        <f t="shared" si="15"/>
        <v>121.28999999999999</v>
      </c>
      <c r="M34" s="5" t="str">
        <f t="shared" si="16"/>
        <v>**</v>
      </c>
      <c r="N34" t="str">
        <f t="shared" si="17"/>
        <v>*</v>
      </c>
      <c r="O34" s="6">
        <v>201.29</v>
      </c>
      <c r="P34" s="15">
        <f t="shared" si="18"/>
        <v>0</v>
      </c>
    </row>
    <row r="35" spans="1:16" ht="12.75">
      <c r="A35" s="9" t="s">
        <v>39</v>
      </c>
      <c r="B35" s="6">
        <v>525.99</v>
      </c>
      <c r="C35" s="6">
        <v>525.99</v>
      </c>
      <c r="D35" s="5">
        <v>525.99</v>
      </c>
      <c r="E35" s="5">
        <v>525.99</v>
      </c>
      <c r="F35" s="5"/>
      <c r="G35" s="5">
        <f t="shared" si="10"/>
        <v>325.99</v>
      </c>
      <c r="H35" s="5">
        <f t="shared" si="11"/>
        <v>325.99</v>
      </c>
      <c r="I35" s="5">
        <f t="shared" si="12"/>
        <v>325.99</v>
      </c>
      <c r="J35" s="5">
        <f t="shared" si="13"/>
        <v>325.99</v>
      </c>
      <c r="K35" s="5">
        <f t="shared" si="14"/>
        <v>325.99</v>
      </c>
      <c r="L35" s="5">
        <f t="shared" si="15"/>
        <v>325.99</v>
      </c>
      <c r="M35" s="5" t="str">
        <f t="shared" si="16"/>
        <v>**</v>
      </c>
      <c r="N35" t="str">
        <f t="shared" si="17"/>
        <v>*</v>
      </c>
      <c r="O35" s="6">
        <v>525.99</v>
      </c>
      <c r="P35" s="15">
        <f t="shared" si="18"/>
        <v>0</v>
      </c>
    </row>
    <row r="36" spans="1:16" ht="12.75">
      <c r="A36" s="9" t="s">
        <v>40</v>
      </c>
      <c r="B36" s="6">
        <v>1112.79</v>
      </c>
      <c r="C36" s="6">
        <v>1112.79</v>
      </c>
      <c r="D36" s="5">
        <v>1112.79</v>
      </c>
      <c r="E36" s="5">
        <v>1112.79</v>
      </c>
      <c r="F36" s="5"/>
      <c r="G36" s="5">
        <f t="shared" si="10"/>
        <v>672.79</v>
      </c>
      <c r="H36" s="5">
        <f t="shared" si="11"/>
        <v>672.79</v>
      </c>
      <c r="I36" s="5">
        <f t="shared" si="12"/>
        <v>672.79</v>
      </c>
      <c r="J36" s="5">
        <f t="shared" si="13"/>
        <v>672.79</v>
      </c>
      <c r="K36" s="5">
        <f t="shared" si="14"/>
        <v>672.79</v>
      </c>
      <c r="L36" s="5">
        <f t="shared" si="15"/>
        <v>672.79</v>
      </c>
      <c r="M36" s="5" t="str">
        <f t="shared" si="16"/>
        <v>**</v>
      </c>
      <c r="N36" t="str">
        <f t="shared" si="17"/>
        <v>*</v>
      </c>
      <c r="O36" s="6">
        <v>1112.79</v>
      </c>
      <c r="P36" s="15">
        <f t="shared" si="18"/>
        <v>0</v>
      </c>
    </row>
    <row r="37" spans="1:16" ht="12.75">
      <c r="A37" s="9" t="s">
        <v>41</v>
      </c>
      <c r="B37" s="6">
        <v>1958.89</v>
      </c>
      <c r="C37" s="6">
        <v>1958.89</v>
      </c>
      <c r="D37" s="5">
        <v>2013.23</v>
      </c>
      <c r="E37" s="5">
        <v>1958.89</v>
      </c>
      <c r="F37" s="5"/>
      <c r="G37" s="5">
        <f t="shared" si="10"/>
        <v>1198.89</v>
      </c>
      <c r="H37" s="5">
        <f t="shared" si="11"/>
        <v>1198.89</v>
      </c>
      <c r="I37" s="5">
        <f t="shared" si="12"/>
        <v>1213.23</v>
      </c>
      <c r="J37" s="5">
        <f t="shared" si="13"/>
        <v>1198.89</v>
      </c>
      <c r="K37" s="5">
        <f t="shared" si="14"/>
        <v>1203.67</v>
      </c>
      <c r="L37" s="5">
        <f t="shared" si="15"/>
        <v>1198.89</v>
      </c>
      <c r="M37" s="5" t="str">
        <f t="shared" si="16"/>
        <v>**</v>
      </c>
      <c r="N37" t="str">
        <f t="shared" si="17"/>
        <v>*</v>
      </c>
      <c r="O37" s="6">
        <v>1958.89</v>
      </c>
      <c r="P37" s="15">
        <f t="shared" si="18"/>
        <v>0</v>
      </c>
    </row>
    <row r="38" spans="1:15" ht="12.75">
      <c r="A38" s="9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O38" s="6"/>
    </row>
    <row r="39" spans="1:16" ht="12.75">
      <c r="A39" s="9" t="s">
        <v>11</v>
      </c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O39" s="6"/>
      <c r="P39" s="15"/>
    </row>
    <row r="40" spans="1:16" ht="12.75">
      <c r="A40" s="9" t="s">
        <v>9</v>
      </c>
      <c r="B40" s="6">
        <v>104.39</v>
      </c>
      <c r="C40" s="6">
        <v>104.39</v>
      </c>
      <c r="D40" s="5">
        <v>104.39</v>
      </c>
      <c r="E40" s="5">
        <v>104.39</v>
      </c>
      <c r="F40" s="5"/>
      <c r="G40" s="5">
        <f aca="true" t="shared" si="19" ref="G40:J41">(INT(B40/100)*60)+(B40-((INT(B40/100)*100)))</f>
        <v>64.39</v>
      </c>
      <c r="H40" s="5">
        <f t="shared" si="19"/>
        <v>64.39</v>
      </c>
      <c r="I40" s="5">
        <f t="shared" si="19"/>
        <v>64.39</v>
      </c>
      <c r="J40" s="5">
        <f t="shared" si="19"/>
        <v>64.39</v>
      </c>
      <c r="K40" s="5">
        <f>SUM(H40:J40)/3</f>
        <v>64.39</v>
      </c>
      <c r="L40" s="5">
        <f>IF(K40&lt;G40,K40,G40)</f>
        <v>64.39</v>
      </c>
      <c r="M40" s="5" t="str">
        <f>IF(G40=L40,"**","NEW")</f>
        <v>**</v>
      </c>
      <c r="N40" t="str">
        <f>IF(M40="NEW",(INT(L40/60)*100)+(L40-(INT(L40/60)*60)),"*")</f>
        <v>*</v>
      </c>
      <c r="O40" s="6">
        <v>104.39</v>
      </c>
      <c r="P40" s="15">
        <f>1-(G40/L40)</f>
        <v>0</v>
      </c>
    </row>
    <row r="41" spans="1:16" ht="12.75">
      <c r="A41" s="9" t="s">
        <v>10</v>
      </c>
      <c r="B41" s="6">
        <v>218.99</v>
      </c>
      <c r="C41" s="6">
        <v>218.99</v>
      </c>
      <c r="D41" s="5">
        <v>218.99</v>
      </c>
      <c r="E41" s="5">
        <v>218.99</v>
      </c>
      <c r="F41" s="5"/>
      <c r="G41" s="5">
        <f t="shared" si="19"/>
        <v>138.99</v>
      </c>
      <c r="H41" s="5">
        <f t="shared" si="19"/>
        <v>138.99</v>
      </c>
      <c r="I41" s="5">
        <f t="shared" si="19"/>
        <v>138.99</v>
      </c>
      <c r="J41" s="5">
        <f t="shared" si="19"/>
        <v>138.99</v>
      </c>
      <c r="K41" s="5">
        <f>SUM(H41:J41)/3</f>
        <v>138.99</v>
      </c>
      <c r="L41" s="5">
        <f>IF(K41&lt;G41,K41,G41)</f>
        <v>138.99</v>
      </c>
      <c r="M41" s="5" t="str">
        <f>IF(G41=L41,"**","NEW")</f>
        <v>**</v>
      </c>
      <c r="N41" t="str">
        <f>IF(M41="NEW",(INT(L41/60)*100)+(L41-(INT(L41/60)*60)),"*")</f>
        <v>*</v>
      </c>
      <c r="O41" s="6">
        <v>218.99</v>
      </c>
      <c r="P41" s="15">
        <f>1-(G41/L41)</f>
        <v>0</v>
      </c>
    </row>
    <row r="42" spans="1:15" ht="12.75">
      <c r="A42" s="9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O42" s="6"/>
    </row>
    <row r="43" spans="1:16" ht="12.75">
      <c r="A43" s="9" t="s">
        <v>12</v>
      </c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O43" s="6"/>
      <c r="P43" s="15"/>
    </row>
    <row r="44" spans="1:16" ht="12.75">
      <c r="A44" s="9" t="s">
        <v>13</v>
      </c>
      <c r="B44" s="6">
        <v>113.99</v>
      </c>
      <c r="C44" s="6">
        <v>113.99</v>
      </c>
      <c r="D44" s="5">
        <v>113.99</v>
      </c>
      <c r="E44" s="5">
        <v>113.99</v>
      </c>
      <c r="F44" s="5"/>
      <c r="G44" s="5">
        <f aca="true" t="shared" si="20" ref="G44:J45">(INT(B44/100)*60)+(B44-((INT(B44/100)*100)))</f>
        <v>73.99</v>
      </c>
      <c r="H44" s="5">
        <f t="shared" si="20"/>
        <v>73.99</v>
      </c>
      <c r="I44" s="5">
        <f t="shared" si="20"/>
        <v>73.99</v>
      </c>
      <c r="J44" s="5">
        <f t="shared" si="20"/>
        <v>73.99</v>
      </c>
      <c r="K44" s="5">
        <f>SUM(H44:J44)/3</f>
        <v>73.99</v>
      </c>
      <c r="L44" s="5">
        <f>IF(K44&lt;G44,K44,G44)</f>
        <v>73.99</v>
      </c>
      <c r="M44" s="5" t="str">
        <f>IF(G44=L44,"**","NEW")</f>
        <v>**</v>
      </c>
      <c r="N44" t="str">
        <f>IF(M44="NEW",(INT(L44/60)*100)+(L44-(INT(L44/60)*60)),"*")</f>
        <v>*</v>
      </c>
      <c r="O44" s="6">
        <v>113.99</v>
      </c>
      <c r="P44" s="15">
        <f>1-(G44/L44)</f>
        <v>0</v>
      </c>
    </row>
    <row r="45" spans="1:16" ht="12.75">
      <c r="A45" s="9" t="s">
        <v>14</v>
      </c>
      <c r="B45" s="6">
        <v>241.19</v>
      </c>
      <c r="C45" s="6">
        <v>241.19</v>
      </c>
      <c r="D45" s="5">
        <v>241.19</v>
      </c>
      <c r="E45" s="5">
        <v>241.19</v>
      </c>
      <c r="F45" s="5"/>
      <c r="G45" s="5">
        <f t="shared" si="20"/>
        <v>161.19</v>
      </c>
      <c r="H45" s="5">
        <f t="shared" si="20"/>
        <v>161.19</v>
      </c>
      <c r="I45" s="5">
        <f t="shared" si="20"/>
        <v>161.19</v>
      </c>
      <c r="J45" s="5">
        <f t="shared" si="20"/>
        <v>161.19</v>
      </c>
      <c r="K45" s="5">
        <f>SUM(H45:J45)/3</f>
        <v>161.19</v>
      </c>
      <c r="L45" s="5">
        <f>IF(K45&lt;G45,K45,G45)</f>
        <v>161.19</v>
      </c>
      <c r="M45" s="5" t="str">
        <f>IF(G45=L45,"**","NEW")</f>
        <v>**</v>
      </c>
      <c r="N45" t="str">
        <f>IF(M45="NEW",(INT(L45/60)*100)+(L45-(INT(L45/60)*60)),"*")</f>
        <v>*</v>
      </c>
      <c r="O45" s="6">
        <v>241.19</v>
      </c>
      <c r="P45" s="15">
        <f>1-(G45/L45)</f>
        <v>0</v>
      </c>
    </row>
    <row r="46" spans="1:15" ht="12.75">
      <c r="A46" s="9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O46" s="6"/>
    </row>
    <row r="47" spans="1:16" ht="12.75">
      <c r="A47" s="9" t="s">
        <v>15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O47" s="6"/>
      <c r="P47" s="15"/>
    </row>
    <row r="48" spans="1:16" ht="12.75">
      <c r="A48" s="9" t="s">
        <v>16</v>
      </c>
      <c r="B48" s="6">
        <v>102.39</v>
      </c>
      <c r="C48" s="6">
        <v>106.83</v>
      </c>
      <c r="D48" s="5">
        <v>102.39</v>
      </c>
      <c r="E48" s="5">
        <v>102.39</v>
      </c>
      <c r="F48" s="5"/>
      <c r="G48" s="5">
        <f aca="true" t="shared" si="21" ref="G48:J49">(INT(B48/100)*60)+(B48-((INT(B48/100)*100)))</f>
        <v>62.39</v>
      </c>
      <c r="H48" s="5">
        <f t="shared" si="21"/>
        <v>66.83</v>
      </c>
      <c r="I48" s="5">
        <f t="shared" si="21"/>
        <v>62.39</v>
      </c>
      <c r="J48" s="5">
        <f t="shared" si="21"/>
        <v>62.39</v>
      </c>
      <c r="K48" s="5">
        <f>SUM(H48:J48)/3</f>
        <v>63.870000000000005</v>
      </c>
      <c r="L48" s="5">
        <f>IF(K48&lt;G48,K48,G48)</f>
        <v>62.39</v>
      </c>
      <c r="M48" s="5" t="str">
        <f>IF(G48=L48,"**","NEW")</f>
        <v>**</v>
      </c>
      <c r="N48" t="str">
        <f>IF(M48="NEW",(INT(L48/60)*100)+(L48-(INT(L48/60)*60)),"*")</f>
        <v>*</v>
      </c>
      <c r="O48" s="6">
        <v>102.39</v>
      </c>
      <c r="P48" s="15">
        <f>1-(G48/L48)</f>
        <v>0</v>
      </c>
    </row>
    <row r="49" spans="1:16" ht="12.75">
      <c r="A49" s="9" t="s">
        <v>17</v>
      </c>
      <c r="B49" s="6">
        <v>225.99</v>
      </c>
      <c r="C49" s="6">
        <v>227.88</v>
      </c>
      <c r="D49" s="5">
        <v>225.99</v>
      </c>
      <c r="E49" s="5">
        <v>225.99</v>
      </c>
      <c r="F49" s="5"/>
      <c r="G49" s="5">
        <f t="shared" si="21"/>
        <v>145.99</v>
      </c>
      <c r="H49" s="5">
        <f t="shared" si="21"/>
        <v>147.88</v>
      </c>
      <c r="I49" s="5">
        <f t="shared" si="21"/>
        <v>145.99</v>
      </c>
      <c r="J49" s="5">
        <f t="shared" si="21"/>
        <v>145.99</v>
      </c>
      <c r="K49" s="5">
        <f>SUM(H49:J49)/3</f>
        <v>146.62</v>
      </c>
      <c r="L49" s="5">
        <f>IF(K49&lt;G49,K49,G49)</f>
        <v>145.99</v>
      </c>
      <c r="M49" s="5" t="str">
        <f>IF(G49=L49,"**","NEW")</f>
        <v>**</v>
      </c>
      <c r="N49" t="str">
        <f>IF(M49="NEW",(INT(L49/60)*100)+(L49-(INT(L49/60)*60)),"*")</f>
        <v>*</v>
      </c>
      <c r="O49" s="6">
        <v>225.99</v>
      </c>
      <c r="P49" s="15">
        <f>1-(G49/L49)</f>
        <v>0</v>
      </c>
    </row>
    <row r="50" spans="1:15" ht="12.75">
      <c r="A50" s="9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O50" s="6"/>
    </row>
    <row r="51" spans="1:15" ht="12.75">
      <c r="A51" s="9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O51" s="6"/>
    </row>
    <row r="52" spans="1:16" ht="12.75">
      <c r="A52" s="9" t="s">
        <v>18</v>
      </c>
      <c r="B52" s="6">
        <v>217.89</v>
      </c>
      <c r="C52" s="6">
        <v>217.89</v>
      </c>
      <c r="D52" s="5">
        <v>217.89</v>
      </c>
      <c r="E52" s="5">
        <v>217.89</v>
      </c>
      <c r="F52" s="5"/>
      <c r="G52" s="5">
        <f aca="true" t="shared" si="22" ref="G52:J53">(INT(B52/100)*60)+(B52-((INT(B52/100)*100)))</f>
        <v>137.89</v>
      </c>
      <c r="H52" s="5">
        <f t="shared" si="22"/>
        <v>137.89</v>
      </c>
      <c r="I52" s="5">
        <f t="shared" si="22"/>
        <v>137.89</v>
      </c>
      <c r="J52" s="5">
        <f t="shared" si="22"/>
        <v>137.89</v>
      </c>
      <c r="K52" s="5">
        <f>SUM(H52:J52)/3</f>
        <v>137.89</v>
      </c>
      <c r="L52" s="5">
        <f>IF(K52&lt;G52,K52,G52)</f>
        <v>137.89</v>
      </c>
      <c r="M52" s="5" t="str">
        <f>IF(G52=L52,"**","NEW")</f>
        <v>**</v>
      </c>
      <c r="N52" t="str">
        <f>IF(M52="NEW",(INT(L52/60)*100)+(L52-(INT(L52/60)*60)),"*")</f>
        <v>*</v>
      </c>
      <c r="O52" s="6">
        <v>217.89</v>
      </c>
      <c r="P52" s="15">
        <f>1-(G52/L52)</f>
        <v>0</v>
      </c>
    </row>
    <row r="53" spans="1:16" ht="12.75">
      <c r="A53" s="9" t="s">
        <v>19</v>
      </c>
      <c r="B53" s="11">
        <v>456.09</v>
      </c>
      <c r="C53" s="11">
        <v>456.09</v>
      </c>
      <c r="D53" s="5">
        <v>456.09</v>
      </c>
      <c r="E53" s="5">
        <v>456.09</v>
      </c>
      <c r="F53" s="5"/>
      <c r="G53" s="5">
        <f t="shared" si="22"/>
        <v>296.09</v>
      </c>
      <c r="H53" s="5">
        <f t="shared" si="22"/>
        <v>296.09</v>
      </c>
      <c r="I53" s="5">
        <f t="shared" si="22"/>
        <v>296.09</v>
      </c>
      <c r="J53" s="5">
        <f t="shared" si="22"/>
        <v>296.09</v>
      </c>
      <c r="K53" s="5">
        <f>SUM(H53:J53)/3</f>
        <v>296.09</v>
      </c>
      <c r="L53" s="5">
        <f>IF(K53&lt;G53,K53,G53)</f>
        <v>296.09</v>
      </c>
      <c r="M53" s="5" t="str">
        <f>IF(G53=L53,"**","NEW")</f>
        <v>**</v>
      </c>
      <c r="N53" t="str">
        <f>IF(M53="NEW",(INT(L53/60)*100)+(L53-(INT(L53/60)*60)),"*")</f>
        <v>*</v>
      </c>
      <c r="O53" s="11">
        <v>456.09</v>
      </c>
      <c r="P53" s="15">
        <f>1-(G53/L53)</f>
        <v>0</v>
      </c>
    </row>
  </sheetData>
  <sheetProtection/>
  <protectedRanges>
    <protectedRange password="C448" sqref="B1:B65536 G1:N65536 A38:A65536 A1:A7 A11:A34 C32:C53 C5:C26 O5:O26 O32:O53" name="Range1"/>
    <protectedRange password="C448" sqref="A36:A37" name="Range1_1"/>
    <protectedRange password="C448" sqref="A9:A10" name="Range1_2"/>
    <protectedRange password="C448" sqref="A8" name="Range1_3"/>
    <protectedRange password="C448" sqref="A35" name="Range1_4"/>
  </protectedRange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O32" sqref="O32:O53"/>
    </sheetView>
  </sheetViews>
  <sheetFormatPr defaultColWidth="9.140625" defaultRowHeight="12.75"/>
  <cols>
    <col min="1" max="1" width="12.7109375" style="0" customWidth="1"/>
    <col min="7" max="7" width="10.140625" style="0" bestFit="1" customWidth="1"/>
    <col min="12" max="12" width="10.28125" style="0" customWidth="1"/>
    <col min="13" max="13" width="9.140625" style="5" customWidth="1"/>
  </cols>
  <sheetData>
    <row r="1" spans="1:15" ht="12.75">
      <c r="A1" t="s">
        <v>0</v>
      </c>
      <c r="O1" s="2" t="s">
        <v>47</v>
      </c>
    </row>
    <row r="2" spans="1:15" s="1" customFormat="1" ht="12.75">
      <c r="A2" s="1" t="s">
        <v>37</v>
      </c>
      <c r="G2" s="1" t="s">
        <v>29</v>
      </c>
      <c r="M2" s="2"/>
      <c r="O2" s="1" t="s">
        <v>48</v>
      </c>
    </row>
    <row r="3" spans="1:15" s="2" customFormat="1" ht="12.75">
      <c r="A3" s="14" t="s">
        <v>36</v>
      </c>
      <c r="B3" s="2">
        <v>2007</v>
      </c>
      <c r="C3" s="2" t="s">
        <v>24</v>
      </c>
      <c r="D3" s="2" t="s">
        <v>24</v>
      </c>
      <c r="E3" s="2" t="s">
        <v>24</v>
      </c>
      <c r="G3" s="2">
        <v>2007</v>
      </c>
      <c r="H3" s="2" t="s">
        <v>24</v>
      </c>
      <c r="I3" s="2" t="s">
        <v>24</v>
      </c>
      <c r="J3" s="2" t="s">
        <v>24</v>
      </c>
      <c r="K3" s="2" t="s">
        <v>30</v>
      </c>
      <c r="L3" s="2" t="s">
        <v>27</v>
      </c>
      <c r="N3" s="2" t="s">
        <v>33</v>
      </c>
      <c r="O3" s="2" t="s">
        <v>49</v>
      </c>
    </row>
    <row r="4" spans="1:16" s="2" customFormat="1" ht="12.75">
      <c r="A4" s="2" t="s">
        <v>25</v>
      </c>
      <c r="B4" s="2" t="s">
        <v>23</v>
      </c>
      <c r="C4" s="2">
        <v>2007</v>
      </c>
      <c r="D4" s="2">
        <v>2005</v>
      </c>
      <c r="E4" s="2">
        <v>2006</v>
      </c>
      <c r="G4" s="2" t="s">
        <v>23</v>
      </c>
      <c r="H4" s="2">
        <v>2004</v>
      </c>
      <c r="I4" s="2">
        <v>2005</v>
      </c>
      <c r="J4" s="2">
        <v>2006</v>
      </c>
      <c r="K4" s="2" t="s">
        <v>26</v>
      </c>
      <c r="L4" s="2" t="s">
        <v>31</v>
      </c>
      <c r="M4" s="2" t="s">
        <v>28</v>
      </c>
      <c r="N4" s="2" t="s">
        <v>34</v>
      </c>
      <c r="O4" s="2" t="s">
        <v>50</v>
      </c>
      <c r="P4" s="1" t="s">
        <v>57</v>
      </c>
    </row>
    <row r="5" spans="1:16" ht="12.75">
      <c r="A5" s="9" t="s">
        <v>6</v>
      </c>
      <c r="B5" s="6">
        <v>23.39</v>
      </c>
      <c r="C5" s="6">
        <v>23.39</v>
      </c>
      <c r="D5" s="5">
        <v>23.39</v>
      </c>
      <c r="E5" s="5">
        <v>23.39</v>
      </c>
      <c r="F5" s="5"/>
      <c r="G5" s="5">
        <f aca="true" t="shared" si="0" ref="G5:G10">(INT(B5/100)*60)+(B5-((INT(B5/100)*100)))</f>
        <v>23.39</v>
      </c>
      <c r="H5" s="5">
        <f aca="true" t="shared" si="1" ref="H5:H10">(INT(C5/100)*60)+(C5-((INT(C5/100)*100)))</f>
        <v>23.39</v>
      </c>
      <c r="I5" s="5">
        <f aca="true" t="shared" si="2" ref="I5:I10">(INT(D5/100)*60)+(D5-((INT(D5/100)*100)))</f>
        <v>23.39</v>
      </c>
      <c r="J5" s="5">
        <f aca="true" t="shared" si="3" ref="J5:J10">(INT(E5/100)*60)+(E5-((INT(E5/100)*100)))</f>
        <v>23.39</v>
      </c>
      <c r="K5" s="5">
        <f aca="true" t="shared" si="4" ref="K5:K10">SUM(H5:J5)/3</f>
        <v>23.39</v>
      </c>
      <c r="L5" s="5">
        <f aca="true" t="shared" si="5" ref="L5:L10">IF(K5&lt;G5,K5,G5)</f>
        <v>23.39</v>
      </c>
      <c r="M5" s="5" t="str">
        <f aca="true" t="shared" si="6" ref="M5:M10">IF(G5=L5,"**","NEW")</f>
        <v>**</v>
      </c>
      <c r="N5" t="str">
        <f aca="true" t="shared" si="7" ref="N5:N10">IF(M5="NEW",(INT(L5/60)*100)+(L5-(INT(L5/60)*60)),"*")</f>
        <v>*</v>
      </c>
      <c r="O5" s="6">
        <v>23.39</v>
      </c>
      <c r="P5" s="15">
        <f aca="true" t="shared" si="8" ref="P5:P10">1-(G5/L5)</f>
        <v>0</v>
      </c>
    </row>
    <row r="6" spans="1:16" ht="12.75">
      <c r="A6" s="9" t="s">
        <v>7</v>
      </c>
      <c r="B6" s="6">
        <v>50.69</v>
      </c>
      <c r="C6" s="6">
        <v>50.69</v>
      </c>
      <c r="D6" s="5">
        <v>50.69</v>
      </c>
      <c r="E6" s="5">
        <v>50.69</v>
      </c>
      <c r="F6" s="5"/>
      <c r="G6" s="5">
        <f t="shared" si="0"/>
        <v>50.69</v>
      </c>
      <c r="H6" s="5">
        <f t="shared" si="1"/>
        <v>50.69</v>
      </c>
      <c r="I6" s="5">
        <f t="shared" si="2"/>
        <v>50.69</v>
      </c>
      <c r="J6" s="5">
        <f t="shared" si="3"/>
        <v>50.69</v>
      </c>
      <c r="K6" s="5">
        <f t="shared" si="4"/>
        <v>50.69</v>
      </c>
      <c r="L6" s="5">
        <f t="shared" si="5"/>
        <v>50.69</v>
      </c>
      <c r="M6" s="5" t="str">
        <f t="shared" si="6"/>
        <v>**</v>
      </c>
      <c r="N6" t="str">
        <f t="shared" si="7"/>
        <v>*</v>
      </c>
      <c r="O6" s="6">
        <v>50.69</v>
      </c>
      <c r="P6" s="15">
        <f t="shared" si="8"/>
        <v>0</v>
      </c>
    </row>
    <row r="7" spans="1:16" ht="12.75">
      <c r="A7" s="9" t="s">
        <v>8</v>
      </c>
      <c r="B7" s="6">
        <v>150.19</v>
      </c>
      <c r="C7" s="6">
        <v>150.19</v>
      </c>
      <c r="D7" s="5">
        <v>150.19</v>
      </c>
      <c r="E7" s="5">
        <v>150.19</v>
      </c>
      <c r="F7" s="5"/>
      <c r="G7" s="5">
        <f t="shared" si="0"/>
        <v>110.19</v>
      </c>
      <c r="H7" s="5">
        <f t="shared" si="1"/>
        <v>110.19</v>
      </c>
      <c r="I7" s="5">
        <f t="shared" si="2"/>
        <v>110.19</v>
      </c>
      <c r="J7" s="5">
        <f t="shared" si="3"/>
        <v>110.19</v>
      </c>
      <c r="K7" s="5">
        <f t="shared" si="4"/>
        <v>110.19</v>
      </c>
      <c r="L7" s="5">
        <f t="shared" si="5"/>
        <v>110.19</v>
      </c>
      <c r="M7" s="5" t="str">
        <f t="shared" si="6"/>
        <v>**</v>
      </c>
      <c r="N7" t="str">
        <f t="shared" si="7"/>
        <v>*</v>
      </c>
      <c r="O7" s="6">
        <v>150.19</v>
      </c>
      <c r="P7" s="15">
        <f t="shared" si="8"/>
        <v>0</v>
      </c>
    </row>
    <row r="8" spans="1:16" ht="12.75">
      <c r="A8" s="9" t="s">
        <v>39</v>
      </c>
      <c r="B8" s="6">
        <v>507.29</v>
      </c>
      <c r="C8" s="6">
        <v>507.29</v>
      </c>
      <c r="D8" s="5">
        <v>507.29</v>
      </c>
      <c r="E8" s="5">
        <v>507.29</v>
      </c>
      <c r="F8" s="5"/>
      <c r="G8" s="5">
        <f t="shared" si="0"/>
        <v>307.29</v>
      </c>
      <c r="H8" s="5">
        <f t="shared" si="1"/>
        <v>307.29</v>
      </c>
      <c r="I8" s="5">
        <f t="shared" si="2"/>
        <v>307.29</v>
      </c>
      <c r="J8" s="5">
        <f t="shared" si="3"/>
        <v>307.29</v>
      </c>
      <c r="K8" s="5">
        <f t="shared" si="4"/>
        <v>307.29</v>
      </c>
      <c r="L8" s="5">
        <f t="shared" si="5"/>
        <v>307.29</v>
      </c>
      <c r="M8" s="5" t="str">
        <f t="shared" si="6"/>
        <v>**</v>
      </c>
      <c r="N8" t="str">
        <f t="shared" si="7"/>
        <v>*</v>
      </c>
      <c r="O8" s="6">
        <v>507.29</v>
      </c>
      <c r="P8" s="15">
        <f t="shared" si="8"/>
        <v>0</v>
      </c>
    </row>
    <row r="9" spans="1:16" ht="12.75">
      <c r="A9" s="9" t="s">
        <v>40</v>
      </c>
      <c r="B9" s="6">
        <v>1042.69</v>
      </c>
      <c r="C9" s="6">
        <v>1042.69</v>
      </c>
      <c r="D9" s="5">
        <v>1042.69</v>
      </c>
      <c r="E9" s="5">
        <v>1042.69</v>
      </c>
      <c r="F9" s="5"/>
      <c r="G9" s="5">
        <f t="shared" si="0"/>
        <v>642.69</v>
      </c>
      <c r="H9" s="5">
        <f t="shared" si="1"/>
        <v>642.69</v>
      </c>
      <c r="I9" s="5">
        <f t="shared" si="2"/>
        <v>642.69</v>
      </c>
      <c r="J9" s="5">
        <f t="shared" si="3"/>
        <v>642.69</v>
      </c>
      <c r="K9" s="5">
        <f t="shared" si="4"/>
        <v>642.69</v>
      </c>
      <c r="L9" s="5">
        <f t="shared" si="5"/>
        <v>642.69</v>
      </c>
      <c r="M9" s="5" t="str">
        <f t="shared" si="6"/>
        <v>**</v>
      </c>
      <c r="N9" t="str">
        <f t="shared" si="7"/>
        <v>*</v>
      </c>
      <c r="O9" s="6">
        <v>1042.69</v>
      </c>
      <c r="P9" s="15">
        <f t="shared" si="8"/>
        <v>0</v>
      </c>
    </row>
    <row r="10" spans="1:16" ht="12.75">
      <c r="A10" s="9" t="s">
        <v>41</v>
      </c>
      <c r="B10" s="6">
        <v>1827.19</v>
      </c>
      <c r="C10" s="6">
        <v>1827.19</v>
      </c>
      <c r="D10" s="5">
        <v>1827.19</v>
      </c>
      <c r="E10" s="5">
        <v>1827.19</v>
      </c>
      <c r="F10" s="5"/>
      <c r="G10" s="5">
        <f t="shared" si="0"/>
        <v>1107.19</v>
      </c>
      <c r="H10" s="5">
        <f t="shared" si="1"/>
        <v>1107.19</v>
      </c>
      <c r="I10" s="5">
        <f t="shared" si="2"/>
        <v>1107.19</v>
      </c>
      <c r="J10" s="5">
        <f t="shared" si="3"/>
        <v>1107.19</v>
      </c>
      <c r="K10" s="5">
        <f t="shared" si="4"/>
        <v>1107.19</v>
      </c>
      <c r="L10" s="5">
        <f t="shared" si="5"/>
        <v>1107.19</v>
      </c>
      <c r="M10" s="5" t="str">
        <f t="shared" si="6"/>
        <v>**</v>
      </c>
      <c r="N10" t="str">
        <f t="shared" si="7"/>
        <v>*</v>
      </c>
      <c r="O10" s="6">
        <v>1827.19</v>
      </c>
      <c r="P10" s="15">
        <f t="shared" si="8"/>
        <v>0</v>
      </c>
    </row>
    <row r="11" spans="1:15" ht="12.75">
      <c r="A11" s="9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O11" s="6"/>
    </row>
    <row r="12" spans="1:16" ht="12.75">
      <c r="A12" s="9" t="s">
        <v>11</v>
      </c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O12" s="6"/>
      <c r="P12" s="15"/>
    </row>
    <row r="13" spans="1:16" ht="12.75">
      <c r="A13" s="9" t="s">
        <v>9</v>
      </c>
      <c r="B13" s="6">
        <v>58.09</v>
      </c>
      <c r="C13" s="6">
        <v>58.09</v>
      </c>
      <c r="D13" s="5">
        <v>58.09</v>
      </c>
      <c r="E13" s="5">
        <v>58.09</v>
      </c>
      <c r="F13" s="5"/>
      <c r="G13" s="5">
        <f aca="true" t="shared" si="9" ref="G13:J14">(INT(B13/100)*60)+(B13-((INT(B13/100)*100)))</f>
        <v>58.09</v>
      </c>
      <c r="H13" s="5">
        <f t="shared" si="9"/>
        <v>58.09</v>
      </c>
      <c r="I13" s="5">
        <f t="shared" si="9"/>
        <v>58.09</v>
      </c>
      <c r="J13" s="5">
        <f t="shared" si="9"/>
        <v>58.09</v>
      </c>
      <c r="K13" s="5">
        <f>SUM(H13:J13)/3</f>
        <v>58.09</v>
      </c>
      <c r="L13" s="5">
        <f>IF(K13&lt;G13,K13,G13)</f>
        <v>58.09</v>
      </c>
      <c r="M13" s="5" t="str">
        <f>IF(G13=L13,"**","NEW")</f>
        <v>**</v>
      </c>
      <c r="N13" t="str">
        <f>IF(M13="NEW",(INT(L13/60)*100)+(L13-(INT(L13/60)*60)),"*")</f>
        <v>*</v>
      </c>
      <c r="O13" s="6">
        <v>58.09</v>
      </c>
      <c r="P13" s="15">
        <f>1-(G13/L13)</f>
        <v>0</v>
      </c>
    </row>
    <row r="14" spans="1:16" ht="12.75">
      <c r="A14" s="9" t="s">
        <v>10</v>
      </c>
      <c r="B14" s="6">
        <v>206.89</v>
      </c>
      <c r="C14" s="6">
        <v>206.89</v>
      </c>
      <c r="D14" s="5">
        <v>206.89</v>
      </c>
      <c r="E14" s="5">
        <v>206.89</v>
      </c>
      <c r="F14" s="5"/>
      <c r="G14" s="5">
        <f t="shared" si="9"/>
        <v>126.88999999999999</v>
      </c>
      <c r="H14" s="5">
        <f t="shared" si="9"/>
        <v>126.88999999999999</v>
      </c>
      <c r="I14" s="5">
        <f t="shared" si="9"/>
        <v>126.88999999999999</v>
      </c>
      <c r="J14" s="5">
        <f t="shared" si="9"/>
        <v>126.88999999999999</v>
      </c>
      <c r="K14" s="5">
        <f>SUM(H14:J14)/3</f>
        <v>126.88999999999999</v>
      </c>
      <c r="L14" s="5">
        <f>IF(K14&lt;G14,K14,G14)</f>
        <v>126.88999999999999</v>
      </c>
      <c r="M14" s="5" t="str">
        <f>IF(G14=L14,"**","NEW")</f>
        <v>**</v>
      </c>
      <c r="N14" t="str">
        <f>IF(M14="NEW",(INT(L14/60)*100)+(L14-(INT(L14/60)*60)),"*")</f>
        <v>*</v>
      </c>
      <c r="O14" s="6">
        <v>206.89</v>
      </c>
      <c r="P14" s="15">
        <f>1-(G14/L14)</f>
        <v>0</v>
      </c>
    </row>
    <row r="15" spans="1:15" ht="12.75">
      <c r="A15" s="9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O15" s="6"/>
    </row>
    <row r="16" spans="1:16" ht="12.75">
      <c r="A16" s="9" t="s">
        <v>12</v>
      </c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O16" s="6"/>
      <c r="P16" s="15"/>
    </row>
    <row r="17" spans="1:16" ht="12.75">
      <c r="A17" s="9" t="s">
        <v>13</v>
      </c>
      <c r="B17" s="6">
        <v>107.09</v>
      </c>
      <c r="C17" s="6">
        <v>107.09</v>
      </c>
      <c r="D17" s="5">
        <v>107.09</v>
      </c>
      <c r="E17" s="5">
        <v>107.09</v>
      </c>
      <c r="F17" s="5"/>
      <c r="G17" s="5">
        <f aca="true" t="shared" si="10" ref="G17:J18">(INT(B17/100)*60)+(B17-((INT(B17/100)*100)))</f>
        <v>67.09</v>
      </c>
      <c r="H17" s="5">
        <f t="shared" si="10"/>
        <v>67.09</v>
      </c>
      <c r="I17" s="5">
        <f t="shared" si="10"/>
        <v>67.09</v>
      </c>
      <c r="J17" s="5">
        <f t="shared" si="10"/>
        <v>67.09</v>
      </c>
      <c r="K17" s="5">
        <f>SUM(H17:J17)/3</f>
        <v>67.09</v>
      </c>
      <c r="L17" s="5">
        <f>IF(K17&lt;G17,K17,G17)</f>
        <v>67.09</v>
      </c>
      <c r="M17" s="5" t="str">
        <f>IF(G17=L17,"**","NEW")</f>
        <v>**</v>
      </c>
      <c r="N17" t="str">
        <f>IF(M17="NEW",(INT(L17/60)*100)+(L17-(INT(L17/60)*60)),"*")</f>
        <v>*</v>
      </c>
      <c r="O17" s="6">
        <v>107.09</v>
      </c>
      <c r="P17" s="15">
        <f>1-(G17/L17)</f>
        <v>0</v>
      </c>
    </row>
    <row r="18" spans="1:16" ht="12.75">
      <c r="A18" s="9" t="s">
        <v>14</v>
      </c>
      <c r="B18" s="6">
        <v>227.49</v>
      </c>
      <c r="C18" s="6">
        <v>227.49</v>
      </c>
      <c r="D18" s="5">
        <v>227.49</v>
      </c>
      <c r="E18" s="5">
        <v>227.49</v>
      </c>
      <c r="F18" s="5"/>
      <c r="G18" s="5">
        <f t="shared" si="10"/>
        <v>147.49</v>
      </c>
      <c r="H18" s="5">
        <f t="shared" si="10"/>
        <v>147.49</v>
      </c>
      <c r="I18" s="5">
        <f t="shared" si="10"/>
        <v>147.49</v>
      </c>
      <c r="J18" s="5">
        <f t="shared" si="10"/>
        <v>147.49</v>
      </c>
      <c r="K18" s="5">
        <f>SUM(H18:J18)/3</f>
        <v>147.49</v>
      </c>
      <c r="L18" s="5">
        <f>IF(K18&lt;G18,K18,G18)</f>
        <v>147.49</v>
      </c>
      <c r="M18" s="5" t="str">
        <f>IF(G18=L18,"**","NEW")</f>
        <v>**</v>
      </c>
      <c r="N18" t="str">
        <f>IF(M18="NEW",(INT(L18/60)*100)+(L18-(INT(L18/60)*60)),"*")</f>
        <v>*</v>
      </c>
      <c r="O18" s="6">
        <v>227.49</v>
      </c>
      <c r="P18" s="15">
        <f>1-(G18/L18)</f>
        <v>0</v>
      </c>
    </row>
    <row r="19" spans="1:15" ht="12.75">
      <c r="A19" s="9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O19" s="6"/>
    </row>
    <row r="20" spans="1:16" ht="12.75">
      <c r="A20" s="9" t="s">
        <v>15</v>
      </c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O20" s="6"/>
      <c r="P20" s="15"/>
    </row>
    <row r="21" spans="1:16" ht="12.75">
      <c r="A21" s="9" t="s">
        <v>16</v>
      </c>
      <c r="B21" s="6">
        <v>56.69</v>
      </c>
      <c r="C21" s="6">
        <v>56.69</v>
      </c>
      <c r="D21" s="5">
        <v>56.69</v>
      </c>
      <c r="E21" s="5">
        <v>56.69</v>
      </c>
      <c r="F21" s="5"/>
      <c r="G21" s="5">
        <f aca="true" t="shared" si="11" ref="G21:J22">(INT(B21/100)*60)+(B21-((INT(B21/100)*100)))</f>
        <v>56.69</v>
      </c>
      <c r="H21" s="5">
        <f t="shared" si="11"/>
        <v>56.69</v>
      </c>
      <c r="I21" s="5">
        <f t="shared" si="11"/>
        <v>56.69</v>
      </c>
      <c r="J21" s="5">
        <f t="shared" si="11"/>
        <v>56.69</v>
      </c>
      <c r="K21" s="5">
        <f>SUM(H21:J21)/3</f>
        <v>56.69</v>
      </c>
      <c r="L21" s="5">
        <f>IF(K21&lt;G21,K21,G21)</f>
        <v>56.69</v>
      </c>
      <c r="M21" s="5" t="str">
        <f>IF(G21=L21,"**","NEW")</f>
        <v>**</v>
      </c>
      <c r="N21" t="str">
        <f>IF(M21="NEW",(INT(L21/60)*100)+(L21-(INT(L21/60)*60)),"*")</f>
        <v>*</v>
      </c>
      <c r="O21" s="6">
        <v>56.69</v>
      </c>
      <c r="P21" s="15">
        <f>1-(G21/L21)</f>
        <v>0</v>
      </c>
    </row>
    <row r="22" spans="1:16" ht="12.75">
      <c r="A22" s="9" t="s">
        <v>17</v>
      </c>
      <c r="B22" s="6">
        <v>209.79</v>
      </c>
      <c r="C22" s="6">
        <v>209.79</v>
      </c>
      <c r="D22" s="5">
        <v>209.79</v>
      </c>
      <c r="E22" s="5">
        <v>209.79</v>
      </c>
      <c r="F22" s="5"/>
      <c r="G22" s="5">
        <f t="shared" si="11"/>
        <v>129.79</v>
      </c>
      <c r="H22" s="5">
        <f t="shared" si="11"/>
        <v>129.79</v>
      </c>
      <c r="I22" s="5">
        <f t="shared" si="11"/>
        <v>129.79</v>
      </c>
      <c r="J22" s="5">
        <f t="shared" si="11"/>
        <v>129.79</v>
      </c>
      <c r="K22" s="5">
        <f>SUM(H22:J22)/3</f>
        <v>129.79</v>
      </c>
      <c r="L22" s="5">
        <f>IF(K22&lt;G22,K22,G22)</f>
        <v>129.79</v>
      </c>
      <c r="M22" s="5" t="str">
        <f>IF(G22=L22,"**","NEW")</f>
        <v>**</v>
      </c>
      <c r="N22" t="str">
        <f>IF(M22="NEW",(INT(L22/60)*100)+(L22-(INT(L22/60)*60)),"*")</f>
        <v>*</v>
      </c>
      <c r="O22" s="6">
        <v>209.79</v>
      </c>
      <c r="P22" s="15">
        <f>1-(G22/L22)</f>
        <v>0</v>
      </c>
    </row>
    <row r="23" spans="1:15" ht="12.75">
      <c r="A23" s="9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O23" s="6"/>
    </row>
    <row r="24" spans="1:15" ht="12.75">
      <c r="A24" s="9"/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O24" s="6"/>
    </row>
    <row r="25" spans="1:16" ht="12.75">
      <c r="A25" s="9" t="s">
        <v>18</v>
      </c>
      <c r="B25" s="6">
        <v>205.29</v>
      </c>
      <c r="C25" s="6">
        <v>205.29</v>
      </c>
      <c r="D25" s="5">
        <v>205.29</v>
      </c>
      <c r="E25" s="5">
        <v>205.29</v>
      </c>
      <c r="F25" s="5"/>
      <c r="G25" s="5">
        <f aca="true" t="shared" si="12" ref="G25:J26">(INT(B25/100)*60)+(B25-((INT(B25/100)*100)))</f>
        <v>125.28999999999999</v>
      </c>
      <c r="H25" s="5">
        <f t="shared" si="12"/>
        <v>125.28999999999999</v>
      </c>
      <c r="I25" s="5">
        <f t="shared" si="12"/>
        <v>125.28999999999999</v>
      </c>
      <c r="J25" s="5">
        <f t="shared" si="12"/>
        <v>125.28999999999999</v>
      </c>
      <c r="K25" s="5">
        <f>SUM(H25:J25)/3</f>
        <v>125.29</v>
      </c>
      <c r="L25" s="5">
        <f>IF(K25&lt;G25,K25,G25)</f>
        <v>125.28999999999999</v>
      </c>
      <c r="M25" s="5" t="str">
        <f>IF(G25=L25,"**","NEW")</f>
        <v>**</v>
      </c>
      <c r="N25" t="str">
        <f>IF(M25="NEW",(INT(L25/60)*100)+(L25-(INT(L25/60)*60)),"*")</f>
        <v>*</v>
      </c>
      <c r="O25" s="6">
        <v>205.29</v>
      </c>
      <c r="P25" s="15">
        <f>1-(G25/L25)</f>
        <v>0</v>
      </c>
    </row>
    <row r="26" spans="1:16" ht="12.75">
      <c r="A26" s="9" t="s">
        <v>19</v>
      </c>
      <c r="B26" s="11">
        <v>437.99</v>
      </c>
      <c r="C26" s="11">
        <v>437.99</v>
      </c>
      <c r="D26" s="5">
        <v>437.99</v>
      </c>
      <c r="E26" s="5">
        <v>437.99</v>
      </c>
      <c r="F26" s="5"/>
      <c r="G26" s="5">
        <f t="shared" si="12"/>
        <v>277.99</v>
      </c>
      <c r="H26" s="5">
        <f t="shared" si="12"/>
        <v>277.99</v>
      </c>
      <c r="I26" s="5">
        <f t="shared" si="12"/>
        <v>277.99</v>
      </c>
      <c r="J26" s="5">
        <f t="shared" si="12"/>
        <v>277.99</v>
      </c>
      <c r="K26" s="5">
        <f>SUM(H26:J26)/3</f>
        <v>277.99</v>
      </c>
      <c r="L26" s="5">
        <f>IF(K26&lt;G26,K26,G26)</f>
        <v>277.99</v>
      </c>
      <c r="M26" s="5" t="str">
        <f>IF(G26=L26,"**","NEW")</f>
        <v>**</v>
      </c>
      <c r="N26" t="str">
        <f>IF(M26="NEW",(INT(L26/60)*100)+(L26-(INT(L26/60)*60)),"*")</f>
        <v>*</v>
      </c>
      <c r="O26" s="11">
        <v>437.99</v>
      </c>
      <c r="P26" s="15">
        <f>1-(G26/L26)</f>
        <v>0</v>
      </c>
    </row>
    <row r="28" spans="3:15" ht="12.75">
      <c r="C28" s="1"/>
      <c r="O28" s="2" t="s">
        <v>47</v>
      </c>
    </row>
    <row r="29" spans="1:15" s="1" customFormat="1" ht="12.75">
      <c r="A29" s="1" t="s">
        <v>37</v>
      </c>
      <c r="G29" s="1" t="s">
        <v>29</v>
      </c>
      <c r="M29" s="2"/>
      <c r="O29" s="1" t="s">
        <v>48</v>
      </c>
    </row>
    <row r="30" spans="1:15" s="1" customFormat="1" ht="12.75">
      <c r="A30" s="14" t="s">
        <v>36</v>
      </c>
      <c r="B30" s="2">
        <v>2007</v>
      </c>
      <c r="C30" s="2" t="s">
        <v>24</v>
      </c>
      <c r="D30" s="2" t="s">
        <v>24</v>
      </c>
      <c r="E30" s="2" t="s">
        <v>24</v>
      </c>
      <c r="F30" s="2"/>
      <c r="G30" s="2">
        <v>2007</v>
      </c>
      <c r="H30" s="2" t="s">
        <v>24</v>
      </c>
      <c r="I30" s="2" t="s">
        <v>24</v>
      </c>
      <c r="J30" s="2" t="s">
        <v>24</v>
      </c>
      <c r="K30" s="2" t="s">
        <v>30</v>
      </c>
      <c r="L30" s="2" t="s">
        <v>27</v>
      </c>
      <c r="M30" s="2"/>
      <c r="O30" s="2" t="s">
        <v>49</v>
      </c>
    </row>
    <row r="31" spans="1:16" s="1" customFormat="1" ht="12.75">
      <c r="A31" s="2" t="s">
        <v>32</v>
      </c>
      <c r="B31" s="2" t="s">
        <v>23</v>
      </c>
      <c r="C31" s="2">
        <v>2007</v>
      </c>
      <c r="D31" s="2">
        <v>2005</v>
      </c>
      <c r="E31" s="2">
        <v>2006</v>
      </c>
      <c r="F31" s="2"/>
      <c r="G31" s="2" t="s">
        <v>23</v>
      </c>
      <c r="H31" s="2">
        <v>2004</v>
      </c>
      <c r="I31" s="2">
        <v>2005</v>
      </c>
      <c r="J31" s="2">
        <v>2006</v>
      </c>
      <c r="K31" s="2" t="s">
        <v>26</v>
      </c>
      <c r="L31" s="2" t="s">
        <v>31</v>
      </c>
      <c r="M31" s="2" t="s">
        <v>28</v>
      </c>
      <c r="O31" s="2" t="s">
        <v>50</v>
      </c>
      <c r="P31" s="1" t="s">
        <v>57</v>
      </c>
    </row>
    <row r="32" spans="1:16" ht="12.75">
      <c r="A32" s="9" t="s">
        <v>6</v>
      </c>
      <c r="B32" s="6">
        <v>26.09</v>
      </c>
      <c r="C32" s="6">
        <v>26.09</v>
      </c>
      <c r="D32" s="5">
        <v>26.09</v>
      </c>
      <c r="E32" s="5">
        <v>26.09</v>
      </c>
      <c r="F32" s="5"/>
      <c r="G32" s="5">
        <f aca="true" t="shared" si="13" ref="G32:J35">(INT(B32/100)*60)+(B32-((INT(B32/100)*100)))</f>
        <v>26.09</v>
      </c>
      <c r="H32" s="5">
        <f t="shared" si="13"/>
        <v>26.09</v>
      </c>
      <c r="I32" s="5">
        <f t="shared" si="13"/>
        <v>26.09</v>
      </c>
      <c r="J32" s="5">
        <f t="shared" si="13"/>
        <v>26.09</v>
      </c>
      <c r="K32" s="5">
        <f>SUM(H32:J32)/3</f>
        <v>26.09</v>
      </c>
      <c r="L32" s="5">
        <f>IF(K32&lt;G32,K32,G32)</f>
        <v>26.09</v>
      </c>
      <c r="M32" s="5" t="str">
        <f>IF(G32=L32,"**","NEW")</f>
        <v>**</v>
      </c>
      <c r="N32" t="str">
        <f>IF(M32="NEW",(INT(L32/60)*100)+(L32-(INT(L32/60)*60)),"*")</f>
        <v>*</v>
      </c>
      <c r="O32" s="6">
        <v>26.09</v>
      </c>
      <c r="P32" s="15">
        <f aca="true" t="shared" si="14" ref="P32:P37">1-(G32/L32)</f>
        <v>0</v>
      </c>
    </row>
    <row r="33" spans="1:16" ht="12.75">
      <c r="A33" s="9" t="s">
        <v>7</v>
      </c>
      <c r="B33" s="6">
        <v>56.09</v>
      </c>
      <c r="C33" s="6">
        <v>56.09</v>
      </c>
      <c r="D33" s="5">
        <v>56.09</v>
      </c>
      <c r="E33" s="5">
        <v>56.09</v>
      </c>
      <c r="F33" s="5"/>
      <c r="G33" s="5">
        <f t="shared" si="13"/>
        <v>56.09</v>
      </c>
      <c r="H33" s="5">
        <f t="shared" si="13"/>
        <v>56.09</v>
      </c>
      <c r="I33" s="5">
        <f t="shared" si="13"/>
        <v>56.09</v>
      </c>
      <c r="J33" s="5">
        <f t="shared" si="13"/>
        <v>56.09</v>
      </c>
      <c r="K33" s="5">
        <f>SUM(H33:J33)/3</f>
        <v>56.09</v>
      </c>
      <c r="L33" s="5">
        <f>IF(K33&lt;G33,K33,G33)</f>
        <v>56.09</v>
      </c>
      <c r="M33" s="5" t="str">
        <f>IF(G33=L33,"**","NEW")</f>
        <v>**</v>
      </c>
      <c r="N33" t="str">
        <f>IF(M33="NEW",(INT(L33/60)*100)+(L33-(INT(L33/60)*60)),"*")</f>
        <v>*</v>
      </c>
      <c r="O33" s="6">
        <v>56.09</v>
      </c>
      <c r="P33" s="15">
        <f t="shared" si="14"/>
        <v>0</v>
      </c>
    </row>
    <row r="34" spans="1:16" ht="12.75">
      <c r="A34" s="9" t="s">
        <v>8</v>
      </c>
      <c r="B34" s="6">
        <v>159.79</v>
      </c>
      <c r="C34" s="6">
        <v>159.79</v>
      </c>
      <c r="D34" s="5">
        <v>159.79</v>
      </c>
      <c r="E34" s="5">
        <v>159.79</v>
      </c>
      <c r="F34" s="5"/>
      <c r="G34" s="5">
        <f t="shared" si="13"/>
        <v>119.78999999999999</v>
      </c>
      <c r="H34" s="5">
        <f t="shared" si="13"/>
        <v>119.78999999999999</v>
      </c>
      <c r="I34" s="5">
        <f t="shared" si="13"/>
        <v>119.78999999999999</v>
      </c>
      <c r="J34" s="5">
        <f t="shared" si="13"/>
        <v>119.78999999999999</v>
      </c>
      <c r="K34" s="5">
        <f>SUM(H34:J34)/3</f>
        <v>119.79</v>
      </c>
      <c r="L34" s="5">
        <f>IF(K34&lt;G34,K34,G34)</f>
        <v>119.78999999999999</v>
      </c>
      <c r="M34" s="5" t="str">
        <f>IF(G34=L34,"**","NEW")</f>
        <v>**</v>
      </c>
      <c r="N34" t="str">
        <f>IF(M34="NEW",(INT(L34/60)*100)+(L34-(INT(L34/60)*60)),"*")</f>
        <v>*</v>
      </c>
      <c r="O34" s="6">
        <v>159.79</v>
      </c>
      <c r="P34" s="15">
        <f t="shared" si="14"/>
        <v>0</v>
      </c>
    </row>
    <row r="35" spans="1:16" ht="12.75">
      <c r="A35" s="9" t="s">
        <v>39</v>
      </c>
      <c r="B35" s="6">
        <v>525.99</v>
      </c>
      <c r="C35" s="6">
        <v>525.99</v>
      </c>
      <c r="D35" s="5">
        <v>525.99</v>
      </c>
      <c r="E35" s="5">
        <v>525.99</v>
      </c>
      <c r="F35" s="5"/>
      <c r="G35" s="5">
        <f t="shared" si="13"/>
        <v>325.99</v>
      </c>
      <c r="H35" s="5">
        <f t="shared" si="13"/>
        <v>325.99</v>
      </c>
      <c r="I35" s="5">
        <f t="shared" si="13"/>
        <v>325.99</v>
      </c>
      <c r="J35" s="5">
        <f t="shared" si="13"/>
        <v>325.99</v>
      </c>
      <c r="K35" s="5">
        <f>SUM(H35:J35)/3</f>
        <v>325.99</v>
      </c>
      <c r="L35" s="5">
        <f>IF(K35&lt;G35,K35,G35)</f>
        <v>325.99</v>
      </c>
      <c r="M35" s="5" t="str">
        <f>IF(G35=L35,"**","NEW")</f>
        <v>**</v>
      </c>
      <c r="N35" t="str">
        <f>IF(M35="NEW",(INT(L35/60)*100)+(L35-(INT(L35/60)*60)),"*")</f>
        <v>*</v>
      </c>
      <c r="O35" s="6">
        <v>525.99</v>
      </c>
      <c r="P35" s="15">
        <f t="shared" si="14"/>
        <v>0</v>
      </c>
    </row>
    <row r="36" spans="1:16" ht="12.75">
      <c r="A36" s="9" t="s">
        <v>40</v>
      </c>
      <c r="B36" s="6">
        <v>1110.79</v>
      </c>
      <c r="C36" s="6">
        <v>1110.79</v>
      </c>
      <c r="D36" s="5">
        <v>1110.79</v>
      </c>
      <c r="E36" s="5">
        <v>1110.79</v>
      </c>
      <c r="F36" s="5"/>
      <c r="G36" s="5">
        <f aca="true" t="shared" si="15" ref="G36:G53">(INT(B36/100)*60)+(B36-((INT(B36/100)*100)))</f>
        <v>670.79</v>
      </c>
      <c r="H36" s="5">
        <f aca="true" t="shared" si="16" ref="H36:H53">(INT(C36/100)*60)+(C36-((INT(C36/100)*100)))</f>
        <v>670.79</v>
      </c>
      <c r="I36" s="5">
        <f aca="true" t="shared" si="17" ref="I36:I53">(INT(D36/100)*60)+(D36-((INT(D36/100)*100)))</f>
        <v>670.79</v>
      </c>
      <c r="J36" s="5">
        <f aca="true" t="shared" si="18" ref="J36:J53">(INT(E36/100)*60)+(E36-((INT(E36/100)*100)))</f>
        <v>670.79</v>
      </c>
      <c r="K36" s="5">
        <f aca="true" t="shared" si="19" ref="K36:K53">SUM(H36:J36)/3</f>
        <v>670.79</v>
      </c>
      <c r="L36" s="5">
        <f aca="true" t="shared" si="20" ref="L36:L53">IF(K36&lt;G36,K36,G36)</f>
        <v>670.79</v>
      </c>
      <c r="M36" s="5" t="str">
        <f aca="true" t="shared" si="21" ref="M36:M53">IF(G36=L36,"**","NEW")</f>
        <v>**</v>
      </c>
      <c r="N36" t="str">
        <f aca="true" t="shared" si="22" ref="N36:N53">IF(M36="NEW",(INT(L36/60)*100)+(L36-(INT(L36/60)*60)),"*")</f>
        <v>*</v>
      </c>
      <c r="O36" s="6">
        <v>1110.79</v>
      </c>
      <c r="P36" s="15">
        <f t="shared" si="14"/>
        <v>0</v>
      </c>
    </row>
    <row r="37" spans="1:16" ht="12.75">
      <c r="A37" s="9" t="s">
        <v>41</v>
      </c>
      <c r="B37" s="6">
        <v>1948.19</v>
      </c>
      <c r="C37" s="6">
        <v>1948.19</v>
      </c>
      <c r="D37" s="5">
        <v>1948.19</v>
      </c>
      <c r="E37" s="5">
        <v>1948.19</v>
      </c>
      <c r="F37" s="5"/>
      <c r="G37" s="5">
        <f t="shared" si="15"/>
        <v>1188.19</v>
      </c>
      <c r="H37" s="5">
        <f t="shared" si="16"/>
        <v>1188.19</v>
      </c>
      <c r="I37" s="5">
        <f t="shared" si="17"/>
        <v>1188.19</v>
      </c>
      <c r="J37" s="5">
        <f t="shared" si="18"/>
        <v>1188.19</v>
      </c>
      <c r="K37" s="5">
        <f t="shared" si="19"/>
        <v>1188.19</v>
      </c>
      <c r="L37" s="5">
        <f t="shared" si="20"/>
        <v>1188.19</v>
      </c>
      <c r="M37" s="5" t="str">
        <f t="shared" si="21"/>
        <v>**</v>
      </c>
      <c r="N37" t="str">
        <f t="shared" si="22"/>
        <v>*</v>
      </c>
      <c r="O37" s="6">
        <v>1948.19</v>
      </c>
      <c r="P37" s="15">
        <f t="shared" si="14"/>
        <v>0</v>
      </c>
    </row>
    <row r="38" spans="1:15" ht="12.75">
      <c r="A38" s="9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O38" s="6"/>
    </row>
    <row r="39" spans="1:16" ht="12.75">
      <c r="A39" s="9" t="s">
        <v>11</v>
      </c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O39" s="6"/>
      <c r="P39" s="15"/>
    </row>
    <row r="40" spans="1:16" ht="12.75">
      <c r="A40" s="9" t="s">
        <v>9</v>
      </c>
      <c r="B40" s="6">
        <v>104.39</v>
      </c>
      <c r="C40" s="6">
        <v>104.39</v>
      </c>
      <c r="D40" s="5">
        <v>104.39</v>
      </c>
      <c r="E40" s="5">
        <v>104.39</v>
      </c>
      <c r="F40" s="5"/>
      <c r="G40" s="5">
        <f t="shared" si="15"/>
        <v>64.39</v>
      </c>
      <c r="H40" s="5">
        <f t="shared" si="16"/>
        <v>64.39</v>
      </c>
      <c r="I40" s="5">
        <f t="shared" si="17"/>
        <v>64.39</v>
      </c>
      <c r="J40" s="5">
        <f t="shared" si="18"/>
        <v>64.39</v>
      </c>
      <c r="K40" s="5">
        <f t="shared" si="19"/>
        <v>64.39</v>
      </c>
      <c r="L40" s="5">
        <f t="shared" si="20"/>
        <v>64.39</v>
      </c>
      <c r="M40" s="5" t="str">
        <f t="shared" si="21"/>
        <v>**</v>
      </c>
      <c r="N40" t="str">
        <f t="shared" si="22"/>
        <v>*</v>
      </c>
      <c r="O40" s="6">
        <v>104.39</v>
      </c>
      <c r="P40" s="15">
        <f>1-(G40/L40)</f>
        <v>0</v>
      </c>
    </row>
    <row r="41" spans="1:16" ht="12.75">
      <c r="A41" s="9" t="s">
        <v>10</v>
      </c>
      <c r="B41" s="6">
        <v>218.99</v>
      </c>
      <c r="C41" s="6">
        <v>218.99</v>
      </c>
      <c r="D41" s="5">
        <v>218.99</v>
      </c>
      <c r="E41" s="5">
        <v>218.99</v>
      </c>
      <c r="F41" s="5"/>
      <c r="G41" s="5">
        <f t="shared" si="15"/>
        <v>138.99</v>
      </c>
      <c r="H41" s="5">
        <f t="shared" si="16"/>
        <v>138.99</v>
      </c>
      <c r="I41" s="5">
        <f t="shared" si="17"/>
        <v>138.99</v>
      </c>
      <c r="J41" s="5">
        <f t="shared" si="18"/>
        <v>138.99</v>
      </c>
      <c r="K41" s="5">
        <f t="shared" si="19"/>
        <v>138.99</v>
      </c>
      <c r="L41" s="5">
        <f t="shared" si="20"/>
        <v>138.99</v>
      </c>
      <c r="M41" s="5" t="str">
        <f t="shared" si="21"/>
        <v>**</v>
      </c>
      <c r="N41" t="str">
        <f t="shared" si="22"/>
        <v>*</v>
      </c>
      <c r="O41" s="6">
        <v>218.99</v>
      </c>
      <c r="P41" s="15">
        <f>1-(G41/L41)</f>
        <v>0</v>
      </c>
    </row>
    <row r="42" spans="1:15" ht="12.75">
      <c r="A42" s="9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O42" s="6"/>
    </row>
    <row r="43" spans="1:16" ht="12.75">
      <c r="A43" s="9" t="s">
        <v>12</v>
      </c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O43" s="6"/>
      <c r="P43" s="15"/>
    </row>
    <row r="44" spans="1:16" ht="12.75">
      <c r="A44" s="9" t="s">
        <v>13</v>
      </c>
      <c r="B44" s="6">
        <v>113.99</v>
      </c>
      <c r="C44" s="6">
        <v>113.99</v>
      </c>
      <c r="D44" s="5">
        <v>113.99</v>
      </c>
      <c r="E44" s="5">
        <v>113.99</v>
      </c>
      <c r="F44" s="5"/>
      <c r="G44" s="5">
        <f t="shared" si="15"/>
        <v>73.99</v>
      </c>
      <c r="H44" s="5">
        <f t="shared" si="16"/>
        <v>73.99</v>
      </c>
      <c r="I44" s="5">
        <f t="shared" si="17"/>
        <v>73.99</v>
      </c>
      <c r="J44" s="5">
        <f t="shared" si="18"/>
        <v>73.99</v>
      </c>
      <c r="K44" s="5">
        <f t="shared" si="19"/>
        <v>73.99</v>
      </c>
      <c r="L44" s="5">
        <f t="shared" si="20"/>
        <v>73.99</v>
      </c>
      <c r="M44" s="5" t="str">
        <f t="shared" si="21"/>
        <v>**</v>
      </c>
      <c r="N44" t="str">
        <f t="shared" si="22"/>
        <v>*</v>
      </c>
      <c r="O44" s="6">
        <v>113.99</v>
      </c>
      <c r="P44" s="15">
        <f>1-(G44/L44)</f>
        <v>0</v>
      </c>
    </row>
    <row r="45" spans="1:16" ht="12.75">
      <c r="A45" s="9" t="s">
        <v>14</v>
      </c>
      <c r="B45" s="6">
        <v>241.19</v>
      </c>
      <c r="C45" s="6">
        <v>241.19</v>
      </c>
      <c r="D45" s="5">
        <v>241.19</v>
      </c>
      <c r="E45" s="5">
        <v>241.19</v>
      </c>
      <c r="F45" s="5"/>
      <c r="G45" s="5">
        <f t="shared" si="15"/>
        <v>161.19</v>
      </c>
      <c r="H45" s="5">
        <f t="shared" si="16"/>
        <v>161.19</v>
      </c>
      <c r="I45" s="5">
        <f t="shared" si="17"/>
        <v>161.19</v>
      </c>
      <c r="J45" s="5">
        <f t="shared" si="18"/>
        <v>161.19</v>
      </c>
      <c r="K45" s="5">
        <f t="shared" si="19"/>
        <v>161.19</v>
      </c>
      <c r="L45" s="5">
        <f t="shared" si="20"/>
        <v>161.19</v>
      </c>
      <c r="M45" s="5" t="str">
        <f t="shared" si="21"/>
        <v>**</v>
      </c>
      <c r="N45" t="str">
        <f t="shared" si="22"/>
        <v>*</v>
      </c>
      <c r="O45" s="6">
        <v>241.19</v>
      </c>
      <c r="P45" s="15">
        <f>1-(G45/L45)</f>
        <v>0</v>
      </c>
    </row>
    <row r="46" spans="1:15" ht="12.75">
      <c r="A46" s="9"/>
      <c r="B46" s="6"/>
      <c r="C46" s="6"/>
      <c r="D46" s="5">
        <v>0</v>
      </c>
      <c r="E46" s="5">
        <v>0</v>
      </c>
      <c r="F46" s="5"/>
      <c r="G46" s="5"/>
      <c r="H46" s="5"/>
      <c r="I46" s="5"/>
      <c r="J46" s="5"/>
      <c r="K46" s="5"/>
      <c r="L46" s="5"/>
      <c r="O46" s="6"/>
    </row>
    <row r="47" spans="1:16" ht="12.75">
      <c r="A47" s="9" t="s">
        <v>15</v>
      </c>
      <c r="B47" s="6"/>
      <c r="C47" s="6"/>
      <c r="D47" s="5">
        <v>0</v>
      </c>
      <c r="E47" s="5">
        <v>0</v>
      </c>
      <c r="F47" s="5"/>
      <c r="G47" s="5"/>
      <c r="H47" s="5"/>
      <c r="I47" s="5"/>
      <c r="J47" s="5"/>
      <c r="K47" s="5"/>
      <c r="L47" s="5"/>
      <c r="O47" s="6"/>
      <c r="P47" s="15"/>
    </row>
    <row r="48" spans="1:16" ht="12.75">
      <c r="A48" s="9" t="s">
        <v>16</v>
      </c>
      <c r="B48" s="6">
        <v>102.39</v>
      </c>
      <c r="C48" s="6">
        <v>102.39</v>
      </c>
      <c r="D48" s="5">
        <v>102.39</v>
      </c>
      <c r="E48" s="5">
        <v>102.39</v>
      </c>
      <c r="F48" s="5"/>
      <c r="G48" s="5">
        <f t="shared" si="15"/>
        <v>62.39</v>
      </c>
      <c r="H48" s="5">
        <f t="shared" si="16"/>
        <v>62.39</v>
      </c>
      <c r="I48" s="5">
        <f t="shared" si="17"/>
        <v>62.39</v>
      </c>
      <c r="J48" s="5">
        <f t="shared" si="18"/>
        <v>62.39</v>
      </c>
      <c r="K48" s="5">
        <f t="shared" si="19"/>
        <v>62.39000000000001</v>
      </c>
      <c r="L48" s="5">
        <f t="shared" si="20"/>
        <v>62.39</v>
      </c>
      <c r="M48" s="5" t="str">
        <f t="shared" si="21"/>
        <v>**</v>
      </c>
      <c r="N48" t="str">
        <f t="shared" si="22"/>
        <v>*</v>
      </c>
      <c r="O48" s="6">
        <v>102.39</v>
      </c>
      <c r="P48" s="15">
        <f>1-(G48/L48)</f>
        <v>0</v>
      </c>
    </row>
    <row r="49" spans="1:16" ht="12.75">
      <c r="A49" s="9" t="s">
        <v>17</v>
      </c>
      <c r="B49" s="6">
        <v>222.89</v>
      </c>
      <c r="C49" s="6">
        <v>222.89</v>
      </c>
      <c r="D49" s="5">
        <v>222.89</v>
      </c>
      <c r="E49" s="5">
        <v>222.89</v>
      </c>
      <c r="F49" s="5"/>
      <c r="G49" s="5">
        <f t="shared" si="15"/>
        <v>142.89</v>
      </c>
      <c r="H49" s="5">
        <f t="shared" si="16"/>
        <v>142.89</v>
      </c>
      <c r="I49" s="5">
        <f t="shared" si="17"/>
        <v>142.89</v>
      </c>
      <c r="J49" s="5">
        <f t="shared" si="18"/>
        <v>142.89</v>
      </c>
      <c r="K49" s="5">
        <f t="shared" si="19"/>
        <v>142.89</v>
      </c>
      <c r="L49" s="5">
        <f t="shared" si="20"/>
        <v>142.89</v>
      </c>
      <c r="M49" s="5" t="str">
        <f t="shared" si="21"/>
        <v>**</v>
      </c>
      <c r="N49" t="str">
        <f t="shared" si="22"/>
        <v>*</v>
      </c>
      <c r="O49" s="6">
        <v>222.89</v>
      </c>
      <c r="P49" s="15">
        <f>1-(G49/L49)</f>
        <v>0</v>
      </c>
    </row>
    <row r="50" spans="1:15" ht="12.75">
      <c r="A50" s="9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O50" s="6"/>
    </row>
    <row r="51" spans="1:15" ht="12.75">
      <c r="A51" s="9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O51" s="6"/>
    </row>
    <row r="52" spans="1:16" ht="12.75">
      <c r="A52" s="9" t="s">
        <v>18</v>
      </c>
      <c r="B52" s="6">
        <v>217.89</v>
      </c>
      <c r="C52" s="6">
        <v>217.89</v>
      </c>
      <c r="D52" s="5">
        <v>217.89</v>
      </c>
      <c r="E52" s="5">
        <v>217.89</v>
      </c>
      <c r="F52" s="5"/>
      <c r="G52" s="5">
        <f t="shared" si="15"/>
        <v>137.89</v>
      </c>
      <c r="H52" s="5">
        <f t="shared" si="16"/>
        <v>137.89</v>
      </c>
      <c r="I52" s="5">
        <f t="shared" si="17"/>
        <v>137.89</v>
      </c>
      <c r="J52" s="5">
        <f t="shared" si="18"/>
        <v>137.89</v>
      </c>
      <c r="K52" s="5">
        <f t="shared" si="19"/>
        <v>137.89</v>
      </c>
      <c r="L52" s="5">
        <f t="shared" si="20"/>
        <v>137.89</v>
      </c>
      <c r="M52" s="5" t="str">
        <f t="shared" si="21"/>
        <v>**</v>
      </c>
      <c r="N52" t="str">
        <f t="shared" si="22"/>
        <v>*</v>
      </c>
      <c r="O52" s="6">
        <v>217.89</v>
      </c>
      <c r="P52" s="15">
        <f>1-(G52/L52)</f>
        <v>0</v>
      </c>
    </row>
    <row r="53" spans="1:16" ht="12.75">
      <c r="A53" s="9" t="s">
        <v>19</v>
      </c>
      <c r="B53" s="11">
        <v>456.09</v>
      </c>
      <c r="C53" s="11">
        <v>456.09</v>
      </c>
      <c r="D53" s="5">
        <v>456.09</v>
      </c>
      <c r="E53" s="5">
        <v>456.09</v>
      </c>
      <c r="F53" s="5"/>
      <c r="G53" s="5">
        <f t="shared" si="15"/>
        <v>296.09</v>
      </c>
      <c r="H53" s="5">
        <f t="shared" si="16"/>
        <v>296.09</v>
      </c>
      <c r="I53" s="5">
        <f t="shared" si="17"/>
        <v>296.09</v>
      </c>
      <c r="J53" s="5">
        <f t="shared" si="18"/>
        <v>296.09</v>
      </c>
      <c r="K53" s="5">
        <f t="shared" si="19"/>
        <v>296.09</v>
      </c>
      <c r="L53" s="5">
        <f t="shared" si="20"/>
        <v>296.09</v>
      </c>
      <c r="M53" s="5" t="str">
        <f t="shared" si="21"/>
        <v>**</v>
      </c>
      <c r="N53" t="str">
        <f t="shared" si="22"/>
        <v>*</v>
      </c>
      <c r="O53" s="11">
        <v>456.09</v>
      </c>
      <c r="P53" s="15">
        <f>1-(G53/L53)</f>
        <v>0</v>
      </c>
    </row>
  </sheetData>
  <sheetProtection/>
  <protectedRanges>
    <protectedRange password="C448" sqref="B1:B65536 G1:N65536 A38:A65536 A1:A7 A11:A34 O5:O26 C5:C26 C32:C53 O32:O53" name="Range1"/>
    <protectedRange password="C448" sqref="A9:A10" name="Range1_1"/>
    <protectedRange password="C448" sqref="A36:A37" name="Range1_2"/>
    <protectedRange password="C448" sqref="A8" name="Range1_3"/>
    <protectedRange password="C448" sqref="A35" name="Range1_4"/>
  </protectedRange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11" sqref="C11"/>
    </sheetView>
  </sheetViews>
  <sheetFormatPr defaultColWidth="9.140625" defaultRowHeight="12.75"/>
  <cols>
    <col min="1" max="3" width="11.7109375" style="16" customWidth="1"/>
    <col min="4" max="4" width="11.7109375" style="17" customWidth="1"/>
    <col min="5" max="5" width="11.7109375" style="16" customWidth="1"/>
    <col min="6" max="6" width="14.421875" style="16" customWidth="1"/>
    <col min="7" max="11" width="11.7109375" style="16" customWidth="1"/>
    <col min="12" max="16384" width="9.140625" style="25" customWidth="1"/>
  </cols>
  <sheetData>
    <row r="1" spans="1:6" ht="18">
      <c r="A1" s="29" t="s">
        <v>0</v>
      </c>
      <c r="F1" s="18"/>
    </row>
    <row r="2" spans="1:6" ht="18">
      <c r="A2" s="29" t="s">
        <v>37</v>
      </c>
      <c r="F2" s="19">
        <v>2008</v>
      </c>
    </row>
    <row r="3" spans="3:9" ht="18">
      <c r="C3" s="18" t="s">
        <v>25</v>
      </c>
      <c r="F3" s="19" t="s">
        <v>52</v>
      </c>
      <c r="I3" s="18" t="s">
        <v>32</v>
      </c>
    </row>
    <row r="4" spans="1:11" ht="18">
      <c r="A4" s="19" t="s">
        <v>20</v>
      </c>
      <c r="B4" s="20" t="s">
        <v>1</v>
      </c>
      <c r="C4" s="21" t="s">
        <v>2</v>
      </c>
      <c r="D4" s="22" t="s">
        <v>3</v>
      </c>
      <c r="E4" s="19" t="s">
        <v>4</v>
      </c>
      <c r="F4" s="19" t="s">
        <v>5</v>
      </c>
      <c r="G4" s="19" t="s">
        <v>4</v>
      </c>
      <c r="H4" s="21" t="s">
        <v>3</v>
      </c>
      <c r="I4" s="21" t="s">
        <v>2</v>
      </c>
      <c r="J4" s="20" t="s">
        <v>1</v>
      </c>
      <c r="K4" s="19" t="s">
        <v>20</v>
      </c>
    </row>
    <row r="5" spans="1:11" ht="18">
      <c r="A5" s="26">
        <f>'10&amp;U'!O5</f>
        <v>32.39</v>
      </c>
      <c r="B5" s="28">
        <f>'11-12'!O5</f>
        <v>28.39</v>
      </c>
      <c r="C5" s="26">
        <f>'13-14'!O5</f>
        <v>25.69</v>
      </c>
      <c r="D5" s="27">
        <f>'15-16'!O5</f>
        <v>23.89</v>
      </c>
      <c r="E5" s="26">
        <f>OPEN!O5</f>
        <v>23.39</v>
      </c>
      <c r="F5" s="24" t="s">
        <v>6</v>
      </c>
      <c r="G5" s="23">
        <f>OPEN!O32</f>
        <v>26.09</v>
      </c>
      <c r="H5" s="23">
        <f>'15-16'!O32</f>
        <v>26.09</v>
      </c>
      <c r="I5" s="26">
        <f>'13-14'!O32</f>
        <v>26.79</v>
      </c>
      <c r="J5" s="26">
        <f>'11-12'!O31</f>
        <v>28.49</v>
      </c>
      <c r="K5" s="26">
        <f>'10&amp;U'!O31</f>
        <v>32.29</v>
      </c>
    </row>
    <row r="6" spans="1:11" ht="18">
      <c r="A6" s="26">
        <f>'10&amp;U'!O6</f>
        <v>112.09</v>
      </c>
      <c r="B6" s="28">
        <f>'11-12'!O6</f>
        <v>102.49</v>
      </c>
      <c r="C6" s="26">
        <f>'13-14'!O6</f>
        <v>55.69</v>
      </c>
      <c r="D6" s="27">
        <f>'15-16'!O6</f>
        <v>51.69</v>
      </c>
      <c r="E6" s="26">
        <f>OPEN!O6</f>
        <v>50.69</v>
      </c>
      <c r="F6" s="24" t="s">
        <v>7</v>
      </c>
      <c r="G6" s="23">
        <f>OPEN!O33</f>
        <v>56.09</v>
      </c>
      <c r="H6" s="23">
        <f>'15-16'!O33</f>
        <v>56.69</v>
      </c>
      <c r="I6" s="28">
        <f>'13-14'!O33</f>
        <v>57.89</v>
      </c>
      <c r="J6" s="28">
        <f>'11-12'!O32</f>
        <v>101.89</v>
      </c>
      <c r="K6" s="28">
        <f>'10&amp;U'!O32</f>
        <v>110.79</v>
      </c>
    </row>
    <row r="7" spans="1:11" ht="18">
      <c r="A7" s="26">
        <f>'10&amp;U'!O7</f>
        <v>238.29</v>
      </c>
      <c r="B7" s="28">
        <f>'11-12'!O7</f>
        <v>217.49</v>
      </c>
      <c r="C7" s="26">
        <f>'13-14'!O7</f>
        <v>200.59</v>
      </c>
      <c r="D7" s="27">
        <f>'15-16'!O7</f>
        <v>152.49</v>
      </c>
      <c r="E7" s="26">
        <f>OPEN!O7</f>
        <v>150.19</v>
      </c>
      <c r="F7" s="24" t="s">
        <v>8</v>
      </c>
      <c r="G7" s="23">
        <f>OPEN!O34</f>
        <v>159.79</v>
      </c>
      <c r="H7" s="23">
        <f>'15-16'!O34</f>
        <v>201.29</v>
      </c>
      <c r="I7" s="26">
        <f>'13-14'!O34</f>
        <v>204.99</v>
      </c>
      <c r="J7" s="26">
        <f>'11-12'!O33</f>
        <v>215.49</v>
      </c>
      <c r="K7" s="26">
        <f>'10&amp;U'!O33</f>
        <v>236.89</v>
      </c>
    </row>
    <row r="8" spans="1:11" ht="18">
      <c r="A8" s="26">
        <f>'10&amp;U'!O8</f>
        <v>654.69</v>
      </c>
      <c r="B8" s="28">
        <f>'11-12'!O8</f>
        <v>607.39</v>
      </c>
      <c r="C8" s="30" t="s">
        <v>58</v>
      </c>
      <c r="D8" s="27">
        <f>'15-16'!O8</f>
        <v>508.39</v>
      </c>
      <c r="E8" s="26">
        <f>OPEN!O8</f>
        <v>507.29</v>
      </c>
      <c r="F8" s="24" t="s">
        <v>39</v>
      </c>
      <c r="G8" s="23">
        <f>OPEN!O35</f>
        <v>525.99</v>
      </c>
      <c r="H8" s="23">
        <f>'15-16'!O35</f>
        <v>525.99</v>
      </c>
      <c r="I8" s="26">
        <f>'13-14'!O35</f>
        <v>539.79</v>
      </c>
      <c r="J8" s="28">
        <f>'11-12'!O34</f>
        <v>558.09</v>
      </c>
      <c r="K8" s="26">
        <f>'10&amp;U'!O34</f>
        <v>649.19</v>
      </c>
    </row>
    <row r="9" spans="1:11" ht="18">
      <c r="A9" s="26"/>
      <c r="B9" s="26">
        <f>'11-12'!O9</f>
        <v>1317.29</v>
      </c>
      <c r="C9" s="28">
        <f>'13-14'!O9</f>
        <v>1110.39</v>
      </c>
      <c r="D9" s="27">
        <f>'15-16'!O9</f>
        <v>1050.89</v>
      </c>
      <c r="E9" s="26">
        <f>OPEN!O9</f>
        <v>1042.69</v>
      </c>
      <c r="F9" s="24" t="s">
        <v>40</v>
      </c>
      <c r="G9" s="23">
        <f>OPEN!O36</f>
        <v>1110.79</v>
      </c>
      <c r="H9" s="23">
        <f>'15-16'!O36</f>
        <v>1112.79</v>
      </c>
      <c r="I9" s="26">
        <f>'13-14'!O36</f>
        <v>1128.49</v>
      </c>
      <c r="J9" s="26">
        <f>'11-12'!O35</f>
        <v>1225.69</v>
      </c>
      <c r="K9" s="26"/>
    </row>
    <row r="10" spans="1:11" ht="18">
      <c r="A10" s="26"/>
      <c r="B10" s="26"/>
      <c r="C10" s="26">
        <f>'13-14'!O10</f>
        <v>1935.69</v>
      </c>
      <c r="D10" s="27">
        <f>'15-16'!O10</f>
        <v>1847.99</v>
      </c>
      <c r="E10" s="26">
        <f>OPEN!O10</f>
        <v>1827.19</v>
      </c>
      <c r="F10" s="24" t="s">
        <v>41</v>
      </c>
      <c r="G10" s="23">
        <f>OPEN!O37</f>
        <v>1948.19</v>
      </c>
      <c r="H10" s="23">
        <f>'15-16'!O37</f>
        <v>1958.89</v>
      </c>
      <c r="I10" s="26">
        <f>'13-14'!O37</f>
        <v>2001.49</v>
      </c>
      <c r="J10" s="26"/>
      <c r="K10" s="26"/>
    </row>
    <row r="11" spans="1:11" ht="18">
      <c r="A11" s="26"/>
      <c r="B11" s="26"/>
      <c r="C11" s="26"/>
      <c r="D11" s="27"/>
      <c r="E11" s="26"/>
      <c r="F11" s="24"/>
      <c r="G11" s="23"/>
      <c r="H11" s="23"/>
      <c r="I11" s="26"/>
      <c r="J11" s="26"/>
      <c r="K11" s="26"/>
    </row>
    <row r="12" spans="1:11" ht="18">
      <c r="A12" s="26">
        <f>'10&amp;U'!O12</f>
        <v>38.39</v>
      </c>
      <c r="B12" s="26">
        <f>'11-12'!O12</f>
        <v>34.19</v>
      </c>
      <c r="C12" s="26"/>
      <c r="D12" s="27"/>
      <c r="E12" s="26"/>
      <c r="F12" s="24" t="s">
        <v>11</v>
      </c>
      <c r="G12" s="23"/>
      <c r="H12" s="23"/>
      <c r="I12" s="26"/>
      <c r="J12" s="28">
        <f>'11-12'!O38</f>
        <v>33.09</v>
      </c>
      <c r="K12" s="26">
        <f>'10&amp;U'!O38</f>
        <v>38.09</v>
      </c>
    </row>
    <row r="13" spans="1:11" ht="18">
      <c r="A13" s="28">
        <f>'10&amp;U'!O13</f>
        <v>122.79</v>
      </c>
      <c r="B13" s="28">
        <f>'11-12'!O13</f>
        <v>112.69</v>
      </c>
      <c r="C13" s="26">
        <f>'13-14'!O13</f>
        <v>104.59</v>
      </c>
      <c r="D13" s="27">
        <f>'15-16'!O13</f>
        <v>59.39</v>
      </c>
      <c r="E13" s="26">
        <f>OPEN!O13</f>
        <v>58.09</v>
      </c>
      <c r="F13" s="24" t="s">
        <v>9</v>
      </c>
      <c r="G13" s="23">
        <f>OPEN!O40</f>
        <v>104.39</v>
      </c>
      <c r="H13" s="23">
        <f>'15-16'!O40</f>
        <v>104.39</v>
      </c>
      <c r="I13" s="26">
        <f>'13-14'!O40</f>
        <v>106.79</v>
      </c>
      <c r="J13" s="26">
        <f>'11-12'!O39</f>
        <v>111.19</v>
      </c>
      <c r="K13" s="28">
        <f>'10&amp;U'!O39</f>
        <v>120.99</v>
      </c>
    </row>
    <row r="14" spans="1:11" ht="18">
      <c r="A14" s="26"/>
      <c r="B14" s="26"/>
      <c r="C14" s="28">
        <f>'13-14'!O14</f>
        <v>219.79</v>
      </c>
      <c r="D14" s="27">
        <f>'15-16'!O14</f>
        <v>208.79</v>
      </c>
      <c r="E14" s="26">
        <f>OPEN!O14</f>
        <v>206.89</v>
      </c>
      <c r="F14" s="24" t="s">
        <v>10</v>
      </c>
      <c r="G14" s="23">
        <f>OPEN!O41</f>
        <v>218.99</v>
      </c>
      <c r="H14" s="23">
        <f>'15-16'!O41</f>
        <v>218.99</v>
      </c>
      <c r="I14" s="28">
        <f>'13-14'!O41</f>
        <v>222.89</v>
      </c>
      <c r="J14" s="26"/>
      <c r="K14" s="26"/>
    </row>
    <row r="15" spans="1:11" ht="18">
      <c r="A15" s="26"/>
      <c r="B15" s="26"/>
      <c r="C15" s="26"/>
      <c r="D15" s="27"/>
      <c r="E15" s="26"/>
      <c r="F15" s="24"/>
      <c r="G15" s="23"/>
      <c r="H15" s="23"/>
      <c r="I15" s="26"/>
      <c r="J15" s="26"/>
      <c r="K15" s="26"/>
    </row>
    <row r="16" spans="1:11" ht="18">
      <c r="A16" s="26">
        <f>'10&amp;U'!O16</f>
        <v>44.39</v>
      </c>
      <c r="B16" s="28">
        <f>'11-12'!O16</f>
        <v>38.39</v>
      </c>
      <c r="C16" s="26"/>
      <c r="D16" s="27"/>
      <c r="E16" s="26"/>
      <c r="F16" s="24" t="s">
        <v>12</v>
      </c>
      <c r="G16" s="23"/>
      <c r="H16" s="23"/>
      <c r="I16" s="26"/>
      <c r="J16" s="28">
        <f>'11-12'!O42</f>
        <v>37.19</v>
      </c>
      <c r="K16" s="26">
        <f>'10&amp;U'!O42</f>
        <v>42.99</v>
      </c>
    </row>
    <row r="17" spans="1:11" ht="18">
      <c r="A17" s="28">
        <f>'10&amp;U'!O17</f>
        <v>138.29</v>
      </c>
      <c r="B17" s="28">
        <f>'11-12'!O17</f>
        <v>125.59</v>
      </c>
      <c r="C17" s="28">
        <f>'13-14'!O17</f>
        <v>113.69</v>
      </c>
      <c r="D17" s="27">
        <f>'15-16'!O17</f>
        <v>108.09</v>
      </c>
      <c r="E17" s="26">
        <f>OPEN!O17</f>
        <v>107.09</v>
      </c>
      <c r="F17" s="24" t="s">
        <v>13</v>
      </c>
      <c r="G17" s="23">
        <f>OPEN!O44</f>
        <v>113.99</v>
      </c>
      <c r="H17" s="23">
        <f>'15-16'!O44</f>
        <v>113.99</v>
      </c>
      <c r="I17" s="26">
        <f>'13-14'!O44</f>
        <v>115.19</v>
      </c>
      <c r="J17" s="28">
        <f>'11-12'!O43</f>
        <v>121.69</v>
      </c>
      <c r="K17" s="26">
        <f>'10&amp;U'!O43</f>
        <v>134.19</v>
      </c>
    </row>
    <row r="18" spans="1:11" ht="18">
      <c r="A18" s="26"/>
      <c r="B18" s="26"/>
      <c r="C18" s="28">
        <f>'13-14'!O18</f>
        <v>243.49</v>
      </c>
      <c r="D18" s="27">
        <f>'15-16'!O18</f>
        <v>229.99</v>
      </c>
      <c r="E18" s="26">
        <f>OPEN!O18</f>
        <v>227.49</v>
      </c>
      <c r="F18" s="24" t="s">
        <v>14</v>
      </c>
      <c r="G18" s="23">
        <f>OPEN!O45</f>
        <v>241.19</v>
      </c>
      <c r="H18" s="23">
        <f>'15-16'!O45</f>
        <v>241.19</v>
      </c>
      <c r="I18" s="26">
        <f>'13-14'!O45</f>
        <v>243.49</v>
      </c>
      <c r="J18" s="26"/>
      <c r="K18" s="26"/>
    </row>
    <row r="19" spans="1:11" ht="18">
      <c r="A19" s="26"/>
      <c r="B19" s="26"/>
      <c r="C19" s="26"/>
      <c r="D19" s="27"/>
      <c r="E19" s="26"/>
      <c r="F19" s="24"/>
      <c r="G19" s="23"/>
      <c r="H19" s="23"/>
      <c r="I19" s="26"/>
      <c r="J19" s="26"/>
      <c r="K19" s="26"/>
    </row>
    <row r="20" spans="1:11" ht="18">
      <c r="A20" s="26">
        <f>'10&amp;U'!O20</f>
        <v>37.59</v>
      </c>
      <c r="B20" s="28">
        <f>'11-12'!O20</f>
        <v>32.09</v>
      </c>
      <c r="C20" s="26"/>
      <c r="D20" s="27"/>
      <c r="E20" s="26"/>
      <c r="F20" s="24" t="s">
        <v>15</v>
      </c>
      <c r="G20" s="23"/>
      <c r="H20" s="23"/>
      <c r="I20" s="26"/>
      <c r="J20" s="28">
        <f>'11-12'!O46</f>
        <v>31.69</v>
      </c>
      <c r="K20" s="26">
        <f>'10&amp;U'!O46</f>
        <v>36.79</v>
      </c>
    </row>
    <row r="21" spans="1:11" ht="18">
      <c r="A21" s="26">
        <f>'10&amp;U'!O21</f>
        <v>131.09</v>
      </c>
      <c r="B21" s="28">
        <f>'11-12'!O21</f>
        <v>113.09</v>
      </c>
      <c r="C21" s="26">
        <f>'13-14'!O21</f>
        <v>103.49</v>
      </c>
      <c r="D21" s="27">
        <f>'15-16'!O21</f>
        <v>57.69</v>
      </c>
      <c r="E21" s="26">
        <f>OPEN!O21</f>
        <v>56.69</v>
      </c>
      <c r="F21" s="24" t="s">
        <v>16</v>
      </c>
      <c r="G21" s="23">
        <f>OPEN!O48</f>
        <v>102.39</v>
      </c>
      <c r="H21" s="23">
        <f>'15-16'!O48</f>
        <v>102.39</v>
      </c>
      <c r="I21" s="26">
        <f>'13-14'!O48</f>
        <v>105.69</v>
      </c>
      <c r="J21" s="28">
        <f>'11-12'!O47</f>
        <v>111.49</v>
      </c>
      <c r="K21" s="26">
        <f>'10&amp;U'!O47</f>
        <v>127.09</v>
      </c>
    </row>
    <row r="22" spans="1:11" ht="18">
      <c r="A22" s="26"/>
      <c r="B22" s="26"/>
      <c r="C22" s="28">
        <f>'13-14'!O22</f>
        <v>232.99</v>
      </c>
      <c r="D22" s="27">
        <f>'15-16'!O22</f>
        <v>213.99</v>
      </c>
      <c r="E22" s="26">
        <f>OPEN!O22</f>
        <v>209.79</v>
      </c>
      <c r="F22" s="24" t="s">
        <v>17</v>
      </c>
      <c r="G22" s="23">
        <f>OPEN!O49</f>
        <v>222.89</v>
      </c>
      <c r="H22" s="23">
        <f>'15-16'!O49</f>
        <v>225.99</v>
      </c>
      <c r="I22" s="28">
        <f>'13-14'!O49</f>
        <v>229.39</v>
      </c>
      <c r="J22" s="26"/>
      <c r="K22" s="26"/>
    </row>
    <row r="23" spans="1:11" ht="18">
      <c r="A23" s="26"/>
      <c r="B23" s="26"/>
      <c r="C23" s="26"/>
      <c r="D23" s="27"/>
      <c r="E23" s="26"/>
      <c r="F23" s="24"/>
      <c r="G23" s="23"/>
      <c r="H23" s="23"/>
      <c r="I23" s="26"/>
      <c r="J23" s="26"/>
      <c r="K23" s="26"/>
    </row>
    <row r="24" spans="1:11" ht="18">
      <c r="A24" s="26">
        <f>'10&amp;U'!O24</f>
        <v>122.19</v>
      </c>
      <c r="B24" s="28">
        <f>'11-12'!O24</f>
        <v>111.99</v>
      </c>
      <c r="C24" s="26"/>
      <c r="D24" s="27"/>
      <c r="E24" s="26"/>
      <c r="F24" s="24" t="s">
        <v>38</v>
      </c>
      <c r="G24" s="23"/>
      <c r="H24" s="23"/>
      <c r="I24" s="26"/>
      <c r="J24" s="28">
        <f>'11-12'!O50</f>
        <v>111.29</v>
      </c>
      <c r="K24" s="26">
        <f>'10&amp;U'!O50</f>
        <v>121.29</v>
      </c>
    </row>
    <row r="25" spans="1:11" ht="18">
      <c r="A25" s="26">
        <f>'10&amp;U'!O25</f>
        <v>300.89</v>
      </c>
      <c r="B25" s="28">
        <f>'11-12'!O25</f>
        <v>236.39</v>
      </c>
      <c r="C25" s="26">
        <f>'13-14'!O25</f>
        <v>218.49</v>
      </c>
      <c r="D25" s="27">
        <f>'15-16'!O25</f>
        <v>208.09</v>
      </c>
      <c r="E25" s="26">
        <f>OPEN!O25</f>
        <v>205.29</v>
      </c>
      <c r="F25" s="24" t="s">
        <v>18</v>
      </c>
      <c r="G25" s="23">
        <f>OPEN!O52</f>
        <v>217.89</v>
      </c>
      <c r="H25" s="23">
        <f>'15-16'!O52</f>
        <v>217.89</v>
      </c>
      <c r="I25" s="26">
        <f>'13-14'!O52</f>
        <v>222.29</v>
      </c>
      <c r="J25" s="26">
        <f>'11-12'!O51</f>
        <v>231.89</v>
      </c>
      <c r="K25" s="26">
        <f>'10&amp;U'!O51</f>
        <v>258.39</v>
      </c>
    </row>
    <row r="26" spans="1:11" ht="18">
      <c r="A26" s="26"/>
      <c r="B26" s="26"/>
      <c r="C26" s="28">
        <f>'13-14'!O26</f>
        <v>501.29</v>
      </c>
      <c r="D26" s="27">
        <f>'15-16'!O26</f>
        <v>440.79</v>
      </c>
      <c r="E26" s="26">
        <f>OPEN!O26</f>
        <v>437.99</v>
      </c>
      <c r="F26" s="24" t="s">
        <v>19</v>
      </c>
      <c r="G26" s="23">
        <f>OPEN!O53</f>
        <v>456.09</v>
      </c>
      <c r="H26" s="23">
        <f>'15-16'!O53</f>
        <v>456.09</v>
      </c>
      <c r="I26" s="28">
        <f>'13-14'!O53</f>
        <v>502.99</v>
      </c>
      <c r="J26" s="26"/>
      <c r="K26" s="26"/>
    </row>
    <row r="27" ht="18">
      <c r="I27" s="18"/>
    </row>
  </sheetData>
  <printOptions/>
  <pageMargins left="0.17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Coraggio</dc:creator>
  <cp:keywords/>
  <dc:description/>
  <cp:lastModifiedBy>HEALETF</cp:lastModifiedBy>
  <cp:lastPrinted>2007-03-22T03:29:35Z</cp:lastPrinted>
  <dcterms:created xsi:type="dcterms:W3CDTF">2005-10-05T01:51:59Z</dcterms:created>
  <dcterms:modified xsi:type="dcterms:W3CDTF">2007-03-26T14:05:44Z</dcterms:modified>
  <cp:category/>
  <cp:version/>
  <cp:contentType/>
  <cp:contentStatus/>
</cp:coreProperties>
</file>