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urstonesva\Documents\Greg\SNOW\"/>
    </mc:Choice>
  </mc:AlternateContent>
  <xr:revisionPtr revIDLastSave="0" documentId="13_ncr:1_{140976A5-428E-48DA-AEC8-CE0369459AEB}" xr6:coauthVersionLast="40" xr6:coauthVersionMax="40" xr10:uidLastSave="{00000000-0000-0000-0000-000000000000}"/>
  <bookViews>
    <workbookView xWindow="0" yWindow="0" windowWidth="24000" windowHeight="9525" xr2:uid="{559174B1-0162-4491-AF5C-3558706AC614}"/>
  </bookViews>
  <sheets>
    <sheet name="Nutrition Requirements" sheetId="1" r:id="rId1"/>
  </sheets>
  <definedNames>
    <definedName name="Age">'Nutrition Requirements'!$D$3</definedName>
    <definedName name="Gender">'Nutrition Requirements'!$D$4</definedName>
    <definedName name="Heightin">'Nutrition Requirements'!$D$6</definedName>
    <definedName name="HeightM">'Nutrition Requirements'!$E$6</definedName>
    <definedName name="Kgs">'Nutrition Requirements'!$E$5</definedName>
    <definedName name="Pounds">'Nutrition Requirements'!$D$5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D16" i="1" s="1"/>
  <c r="C12" i="1" l="1"/>
  <c r="C13" i="1"/>
  <c r="C14" i="1"/>
  <c r="C15" i="1"/>
  <c r="C16" i="1"/>
  <c r="D12" i="1"/>
  <c r="D13" i="1"/>
  <c r="D14" i="1"/>
  <c r="D15" i="1"/>
</calcChain>
</file>

<file path=xl/sharedStrings.xml><?xml version="1.0" encoding="utf-8"?>
<sst xmlns="http://schemas.openxmlformats.org/spreadsheetml/2006/main" count="38" uniqueCount="32">
  <si>
    <t>PA Factor</t>
  </si>
  <si>
    <t>Sedentary</t>
  </si>
  <si>
    <t>Low active, typical daily living activity plus 30-60 min of daily moderatate activity (walking at 3-4 mph)</t>
  </si>
  <si>
    <t>Active, typical daily living activity plus 60 min of daily moderate activity</t>
  </si>
  <si>
    <t>1.25 (M) - 1.27 (F)</t>
  </si>
  <si>
    <t>1.48 (M) - 1.45 (F)</t>
  </si>
  <si>
    <t>Very active, typical daily activity plus 90-120 minutes of moderate - vigorious activity</t>
  </si>
  <si>
    <t>Highly active, typical daily activity &gt; 120 minutes of vigorous activity (extreme training)</t>
  </si>
  <si>
    <t>Description</t>
  </si>
  <si>
    <t>Physical Activity Level</t>
  </si>
  <si>
    <t>List your age in years</t>
  </si>
  <si>
    <t>List your weight in lbs</t>
  </si>
  <si>
    <t>Male</t>
  </si>
  <si>
    <t>Converted into KG</t>
  </si>
  <si>
    <t>&lt;----</t>
  </si>
  <si>
    <t>List your height in inches</t>
  </si>
  <si>
    <t>Converted into M</t>
  </si>
  <si>
    <t>1.11 (M) - 1.12 (F)</t>
  </si>
  <si>
    <t xml:space="preserve">Caloric Requirement </t>
  </si>
  <si>
    <t>Low</t>
  </si>
  <si>
    <t>Mild</t>
  </si>
  <si>
    <t>Very</t>
  </si>
  <si>
    <t>Extreme</t>
  </si>
  <si>
    <t>Female</t>
  </si>
  <si>
    <t>Sedentary, typical daily living activity (household tasks, walking to bus)</t>
  </si>
  <si>
    <t>Category</t>
  </si>
  <si>
    <t>REST</t>
  </si>
  <si>
    <t>TAPER</t>
  </si>
  <si>
    <t>TRAIN</t>
  </si>
  <si>
    <t xml:space="preserve">Information based on University of British Columbia Sports Publication on Nutrition as accessed December 2018 at </t>
  </si>
  <si>
    <t>https://gothunderbirds.ca/sports/2016/7/5/nutrition.aspx</t>
  </si>
  <si>
    <t>English to metric conversions based on mathematical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</si>
</sst>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5" borderId="0" xfId="0" applyFont="1" applyFill="1" applyBorder="1"/>
    <xf numFmtId="0" fontId="1" fillId="2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0" fillId="6" borderId="18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/>
    <xf numFmtId="1" fontId="4" fillId="7" borderId="26" xfId="0" applyNumberFormat="1" applyFont="1" applyFill="1" applyBorder="1" applyAlignment="1" applyProtection="1">
      <alignment horizontal="center"/>
    </xf>
    <xf numFmtId="1" fontId="4" fillId="7" borderId="27" xfId="0" applyNumberFormat="1" applyFont="1" applyFill="1" applyBorder="1" applyAlignment="1" applyProtection="1">
      <alignment horizontal="center"/>
    </xf>
    <xf numFmtId="1" fontId="4" fillId="7" borderId="1" xfId="0" applyNumberFormat="1" applyFont="1" applyFill="1" applyBorder="1" applyAlignment="1" applyProtection="1">
      <alignment horizontal="center"/>
    </xf>
    <xf numFmtId="1" fontId="4" fillId="7" borderId="6" xfId="0" applyNumberFormat="1" applyFont="1" applyFill="1" applyBorder="1" applyAlignment="1" applyProtection="1">
      <alignment horizontal="center"/>
    </xf>
    <xf numFmtId="1" fontId="3" fillId="8" borderId="1" xfId="0" applyNumberFormat="1" applyFont="1" applyFill="1" applyBorder="1" applyAlignment="1" applyProtection="1">
      <alignment horizontal="center"/>
    </xf>
    <xf numFmtId="1" fontId="3" fillId="8" borderId="6" xfId="0" applyNumberFormat="1" applyFont="1" applyFill="1" applyBorder="1" applyAlignment="1" applyProtection="1">
      <alignment horizontal="center"/>
    </xf>
    <xf numFmtId="1" fontId="3" fillId="9" borderId="1" xfId="0" applyNumberFormat="1" applyFont="1" applyFill="1" applyBorder="1" applyAlignment="1" applyProtection="1">
      <alignment horizontal="center"/>
    </xf>
    <xf numFmtId="1" fontId="3" fillId="9" borderId="6" xfId="0" applyNumberFormat="1" applyFont="1" applyFill="1" applyBorder="1" applyAlignment="1" applyProtection="1">
      <alignment horizontal="center"/>
    </xf>
    <xf numFmtId="1" fontId="3" fillId="10" borderId="17" xfId="0" applyNumberFormat="1" applyFont="1" applyFill="1" applyBorder="1" applyAlignment="1" applyProtection="1">
      <alignment horizontal="center"/>
    </xf>
    <xf numFmtId="1" fontId="3" fillId="10" borderId="8" xfId="0" applyNumberFormat="1" applyFont="1" applyFill="1" applyBorder="1" applyAlignment="1" applyProtection="1">
      <alignment horizont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4" fillId="7" borderId="24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5" fillId="5" borderId="0" xfId="0" applyFont="1" applyFill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7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3" borderId="10" xfId="0" applyFill="1" applyBorder="1" applyAlignment="1"/>
    <xf numFmtId="0" fontId="0" fillId="3" borderId="11" xfId="0" applyFill="1" applyBorder="1" applyAlignment="1"/>
    <xf numFmtId="0" fontId="4" fillId="5" borderId="2" xfId="0" applyFont="1" applyFill="1" applyBorder="1" applyAlignment="1" applyProtection="1">
      <alignment horizont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241E-7E5A-4064-8FB9-836BB91DE3AE}">
  <dimension ref="A2:K16"/>
  <sheetViews>
    <sheetView tabSelected="1" workbookViewId="0">
      <selection activeCell="F17" sqref="F17"/>
    </sheetView>
  </sheetViews>
  <sheetFormatPr defaultRowHeight="15" x14ac:dyDescent="0.25"/>
  <cols>
    <col min="2" max="2" width="13.140625" customWidth="1"/>
    <col min="3" max="3" width="10.28515625" customWidth="1"/>
    <col min="6" max="6" width="5.140625" customWidth="1"/>
    <col min="9" max="9" width="22.5703125" bestFit="1" customWidth="1"/>
    <col min="10" max="10" width="93.140625" bestFit="1" customWidth="1"/>
    <col min="11" max="11" width="10" bestFit="1" customWidth="1"/>
  </cols>
  <sheetData>
    <row r="2" spans="1:11" ht="15.75" thickBot="1" x14ac:dyDescent="0.3">
      <c r="I2" s="36" t="s">
        <v>9</v>
      </c>
      <c r="J2" s="37"/>
      <c r="K2" s="38"/>
    </row>
    <row r="3" spans="1:11" ht="15.75" thickBot="1" x14ac:dyDescent="0.3">
      <c r="A3" s="40" t="s">
        <v>10</v>
      </c>
      <c r="B3" s="41"/>
      <c r="C3" s="42"/>
      <c r="D3" s="9">
        <v>0</v>
      </c>
      <c r="E3" s="1"/>
      <c r="I3" s="13" t="s">
        <v>0</v>
      </c>
      <c r="J3" s="12" t="s">
        <v>8</v>
      </c>
      <c r="K3" s="2" t="s">
        <v>25</v>
      </c>
    </row>
    <row r="4" spans="1:11" ht="15.75" thickBot="1" x14ac:dyDescent="0.3">
      <c r="A4" s="52"/>
      <c r="B4" s="53"/>
      <c r="C4" s="54"/>
      <c r="D4" s="51"/>
      <c r="E4" s="1"/>
      <c r="I4" s="3">
        <v>1</v>
      </c>
      <c r="J4" s="4" t="s">
        <v>24</v>
      </c>
      <c r="K4" s="14" t="s">
        <v>1</v>
      </c>
    </row>
    <row r="5" spans="1:11" ht="15.75" thickBot="1" x14ac:dyDescent="0.3">
      <c r="A5" s="43" t="s">
        <v>11</v>
      </c>
      <c r="B5" s="44"/>
      <c r="C5" s="45"/>
      <c r="D5" s="10">
        <v>0</v>
      </c>
      <c r="E5" s="7">
        <f>Pounds*(0.45359237)</f>
        <v>0</v>
      </c>
      <c r="F5" s="11" t="s">
        <v>14</v>
      </c>
      <c r="G5" s="49" t="s">
        <v>13</v>
      </c>
      <c r="H5" s="50"/>
      <c r="I5" s="3" t="s">
        <v>17</v>
      </c>
      <c r="J5" s="4" t="s">
        <v>2</v>
      </c>
      <c r="K5" s="4" t="s">
        <v>19</v>
      </c>
    </row>
    <row r="6" spans="1:11" ht="15.75" thickBot="1" x14ac:dyDescent="0.3">
      <c r="A6" s="46" t="s">
        <v>15</v>
      </c>
      <c r="B6" s="47"/>
      <c r="C6" s="48"/>
      <c r="D6" s="10">
        <v>0</v>
      </c>
      <c r="E6" s="8">
        <f>Heightin*(0.0254)</f>
        <v>0</v>
      </c>
      <c r="F6" s="11" t="s">
        <v>14</v>
      </c>
      <c r="G6" s="49" t="s">
        <v>16</v>
      </c>
      <c r="H6" s="50"/>
      <c r="I6" s="3" t="s">
        <v>4</v>
      </c>
      <c r="J6" s="4" t="s">
        <v>3</v>
      </c>
      <c r="K6" s="4" t="s">
        <v>20</v>
      </c>
    </row>
    <row r="7" spans="1:11" x14ac:dyDescent="0.25">
      <c r="I7" s="3" t="s">
        <v>5</v>
      </c>
      <c r="J7" s="4" t="s">
        <v>6</v>
      </c>
      <c r="K7" s="4" t="s">
        <v>21</v>
      </c>
    </row>
    <row r="8" spans="1:11" ht="15.75" thickBot="1" x14ac:dyDescent="0.3">
      <c r="I8" s="5">
        <v>1.55</v>
      </c>
      <c r="J8" s="6" t="s">
        <v>7</v>
      </c>
      <c r="K8" s="4" t="s">
        <v>22</v>
      </c>
    </row>
    <row r="9" spans="1:11" ht="15.75" thickBot="1" x14ac:dyDescent="0.3"/>
    <row r="10" spans="1:11" x14ac:dyDescent="0.25">
      <c r="B10" s="32" t="s">
        <v>18</v>
      </c>
      <c r="C10" s="34" t="s">
        <v>12</v>
      </c>
      <c r="D10" s="34" t="s">
        <v>23</v>
      </c>
    </row>
    <row r="11" spans="1:11" ht="15.75" thickBot="1" x14ac:dyDescent="0.3">
      <c r="B11" s="33"/>
      <c r="C11" s="35"/>
      <c r="D11" s="35"/>
    </row>
    <row r="12" spans="1:11" x14ac:dyDescent="0.25">
      <c r="A12" s="39" t="s">
        <v>26</v>
      </c>
      <c r="B12" s="27" t="s">
        <v>1</v>
      </c>
      <c r="C12" s="15">
        <f>(662-9.53*Age)+(1*(15.91*Kgs))+(539.6*HeightM)</f>
        <v>662</v>
      </c>
      <c r="D12" s="16">
        <f>(354-6.91*Age)+(1*(9.36*Kgs))+(726*HeightM)</f>
        <v>354</v>
      </c>
    </row>
    <row r="13" spans="1:11" x14ac:dyDescent="0.25">
      <c r="A13" s="39"/>
      <c r="B13" s="27" t="s">
        <v>19</v>
      </c>
      <c r="C13" s="17">
        <f>(662-9.53*Age)+(1.11*(15.91*Kgs))+(539.6*HeightM)</f>
        <v>662</v>
      </c>
      <c r="D13" s="18">
        <f>(354-6.91*Age)+(1.12*(9.36*Kgs))+(726*HeightM)</f>
        <v>354</v>
      </c>
      <c r="G13" s="31" t="s">
        <v>29</v>
      </c>
      <c r="H13" s="31"/>
      <c r="I13" s="31"/>
      <c r="J13" s="31"/>
    </row>
    <row r="14" spans="1:11" x14ac:dyDescent="0.25">
      <c r="A14" s="25" t="s">
        <v>27</v>
      </c>
      <c r="B14" s="28" t="s">
        <v>20</v>
      </c>
      <c r="C14" s="19">
        <f>(662-9.53*Age)+(1.25*(15.91*Kgs))+(539.6*HeightM)</f>
        <v>662</v>
      </c>
      <c r="D14" s="20">
        <f>(354-6.91*Age)+(1.27*(9.36*Kgs))+(726*HeightM)</f>
        <v>354</v>
      </c>
      <c r="J14" s="31" t="s">
        <v>30</v>
      </c>
    </row>
    <row r="15" spans="1:11" x14ac:dyDescent="0.25">
      <c r="A15" s="26" t="s">
        <v>28</v>
      </c>
      <c r="B15" s="29" t="s">
        <v>21</v>
      </c>
      <c r="C15" s="21">
        <f>(662-9.53*Age)+(1.48*(15.91*Kgs))+(539.6*HeightM)</f>
        <v>662</v>
      </c>
      <c r="D15" s="22">
        <f>(354-6.91*Age)+(1.45*(9.36*Kgs))+(726*HeightM)</f>
        <v>354</v>
      </c>
    </row>
    <row r="16" spans="1:11" ht="15.75" thickBot="1" x14ac:dyDescent="0.3">
      <c r="B16" s="30" t="s">
        <v>22</v>
      </c>
      <c r="C16" s="23">
        <f>(662-9.53*Age)+(1.55*(15.91*Kgs))+(539.6*HeightM)</f>
        <v>662</v>
      </c>
      <c r="D16" s="24">
        <f>(354-6.91*Age)+(1.55*(9.36*Kgs))+(726*HeightM)</f>
        <v>354</v>
      </c>
      <c r="J16" s="31" t="s">
        <v>31</v>
      </c>
    </row>
  </sheetData>
  <sheetProtection algorithmName="SHA-512" hashValue="hgFCueQGgzAfU/XJ/97evditlTvLiox07EDILemGUt5iDzBuwq97RlIEayFW6XDM3IKbYojBYOH4z8IfISZAmw==" saltValue="GrEzrk7Ep4msTIwAbxR7Mg==" spinCount="100000" sheet="1" objects="1" scenarios="1"/>
  <mergeCells count="11">
    <mergeCell ref="B10:B11"/>
    <mergeCell ref="C10:C11"/>
    <mergeCell ref="D10:D11"/>
    <mergeCell ref="I2:K2"/>
    <mergeCell ref="A12:A13"/>
    <mergeCell ref="A3:C3"/>
    <mergeCell ref="A5:C5"/>
    <mergeCell ref="A6:C6"/>
    <mergeCell ref="G6:H6"/>
    <mergeCell ref="G5:H5"/>
    <mergeCell ref="A4:C4"/>
  </mergeCells>
  <pageMargins left="0.7" right="0.7" top="0.75" bottom="0.75" header="0.3" footer="0.3"/>
  <ignoredErrors>
    <ignoredError sqref="C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Nutrition Requirements</vt:lpstr>
      <vt:lpstr>Age</vt:lpstr>
      <vt:lpstr>Gender</vt:lpstr>
      <vt:lpstr>Heightin</vt:lpstr>
      <vt:lpstr>HeightM</vt:lpstr>
      <vt:lpstr>Kgs</vt:lpstr>
      <vt:lpstr>Pounds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fourstonesva</dc:creator>
  <cp:lastModifiedBy>fourstonesva</cp:lastModifiedBy>
  <dcterms:created xsi:type="dcterms:W3CDTF">2018-12-31T23:51:15Z</dcterms:created>
  <dcterms:modified xsi:type="dcterms:W3CDTF">2019-01-01T01:17:51Z</dcterms:modified>
</cp:coreProperties>
</file>